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250" windowHeight="5610" tabRatio="859" firstSheet="6" activeTab="12"/>
  </bookViews>
  <sheets>
    <sheet name="масиви" sheetId="1" state="hidden" r:id="rId1"/>
    <sheet name="Sheet1" sheetId="2" state="hidden" r:id="rId2"/>
    <sheet name="Бизнес план" sheetId="3" r:id="rId3"/>
    <sheet name="Т1" sheetId="4" r:id="rId4"/>
    <sheet name="Т2" sheetId="5" r:id="rId5"/>
    <sheet name="Т3" sheetId="6" r:id="rId6"/>
    <sheet name="Т4" sheetId="7" r:id="rId7"/>
    <sheet name="Т5" sheetId="8" r:id="rId8"/>
    <sheet name="Инвестиционен план" sheetId="9" r:id="rId9"/>
    <sheet name="I.Текущи разходи" sheetId="10" r:id="rId10"/>
    <sheet name="II.Разходи за популяризиране" sheetId="11" r:id="rId11"/>
    <sheet name="III.Преки разходи" sheetId="12" r:id="rId12"/>
    <sheet name="ИНВЕСТИЦИОНЕН ПЛАН-обобщено" sheetId="13" r:id="rId13"/>
  </sheets>
  <definedNames>
    <definedName name="_xlfn.SUMIFS" hidden="1">#NAME?</definedName>
  </definedNames>
  <calcPr fullCalcOnLoad="1"/>
</workbook>
</file>

<file path=xl/comments11.xml><?xml version="1.0" encoding="utf-8"?>
<comments xmlns="http://schemas.openxmlformats.org/spreadsheetml/2006/main">
  <authors>
    <author>iskrab</author>
    <author>Lyubomir Mitov</author>
  </authors>
  <commentList>
    <comment ref="B3" authorId="0">
      <text>
        <r>
          <rPr>
            <sz val="9"/>
            <rFont val="Tahoma"/>
            <family val="2"/>
          </rPr>
          <t>Изберете от падащото меню</t>
        </r>
      </text>
    </comment>
    <comment ref="D3" authorId="0">
      <text>
        <r>
          <rPr>
            <sz val="9"/>
            <rFont val="Tahoma"/>
            <family val="2"/>
          </rPr>
          <t>Изберете от падащото меню</t>
        </r>
      </text>
    </comment>
    <comment ref="F5" authorId="1">
      <text>
        <r>
          <rPr>
            <sz val="9"/>
            <rFont val="Tahoma"/>
            <family val="2"/>
          </rPr>
          <t xml:space="preserve">Изберете от падащото меню
</t>
        </r>
      </text>
    </comment>
    <comment ref="I5" authorId="1">
      <text>
        <r>
          <rPr>
            <sz val="9"/>
            <rFont val="Tahoma"/>
            <family val="2"/>
          </rPr>
          <t>Изберете от падащото меню</t>
        </r>
      </text>
    </comment>
    <comment ref="L5" authorId="1">
      <text>
        <r>
          <rPr>
            <sz val="9"/>
            <rFont val="Tahoma"/>
            <family val="2"/>
          </rPr>
          <t>Изберете от падащото меню</t>
        </r>
      </text>
    </comment>
  </commentList>
</comments>
</file>

<file path=xl/comments12.xml><?xml version="1.0" encoding="utf-8"?>
<comments xmlns="http://schemas.openxmlformats.org/spreadsheetml/2006/main">
  <authors>
    <author>iskrab</author>
  </authors>
  <commentList>
    <comment ref="B3" authorId="0">
      <text>
        <r>
          <rPr>
            <sz val="9"/>
            <rFont val="Tahoma"/>
            <family val="2"/>
          </rPr>
          <t>Изберете от падащото меню.</t>
        </r>
      </text>
    </comment>
    <comment ref="E3" authorId="0">
      <text>
        <r>
          <rPr>
            <sz val="9"/>
            <rFont val="Tahoma"/>
            <family val="2"/>
          </rPr>
          <t>Изберете от падащото меню.</t>
        </r>
      </text>
    </comment>
  </commentList>
</comments>
</file>

<file path=xl/comments13.xml><?xml version="1.0" encoding="utf-8"?>
<comments xmlns="http://schemas.openxmlformats.org/spreadsheetml/2006/main">
  <authors>
    <author>Iskra Botzeva</author>
  </authors>
  <commentList>
    <comment ref="G3" authorId="0">
      <text>
        <r>
          <rPr>
            <sz val="9"/>
            <rFont val="Tahoma"/>
            <family val="2"/>
          </rPr>
          <t>Изберете от падащото меню.</t>
        </r>
      </text>
    </comment>
  </commentList>
</comments>
</file>

<file path=xl/sharedStrings.xml><?xml version="1.0" encoding="utf-8"?>
<sst xmlns="http://schemas.openxmlformats.org/spreadsheetml/2006/main" count="989" uniqueCount="743">
  <si>
    <t>№</t>
  </si>
  <si>
    <t>Количество</t>
  </si>
  <si>
    <t>Единична цена без ДДС
/лева/</t>
  </si>
  <si>
    <t>Обща сума без ДДС
/лева/</t>
  </si>
  <si>
    <t>бр.</t>
  </si>
  <si>
    <t>мерни единици</t>
  </si>
  <si>
    <t>кв.м</t>
  </si>
  <si>
    <t>л.м</t>
  </si>
  <si>
    <t>куб.м</t>
  </si>
  <si>
    <t>кг</t>
  </si>
  <si>
    <t>т</t>
  </si>
  <si>
    <t>дка</t>
  </si>
  <si>
    <t>л</t>
  </si>
  <si>
    <t>отметка</t>
  </si>
  <si>
    <t>X</t>
  </si>
  <si>
    <t>избор</t>
  </si>
  <si>
    <t>ДА</t>
  </si>
  <si>
    <t>НЕ</t>
  </si>
  <si>
    <t>вид на разходите</t>
  </si>
  <si>
    <t>ИНСТРУКЦИИ:</t>
  </si>
  <si>
    <t>Група разход</t>
  </si>
  <si>
    <t>Масив 1</t>
  </si>
  <si>
    <t>Масив 2</t>
  </si>
  <si>
    <t>Мярка</t>
  </si>
  <si>
    <t>код</t>
  </si>
  <si>
    <t>mash</t>
  </si>
  <si>
    <t>nov_stand</t>
  </si>
  <si>
    <t>zemia</t>
  </si>
  <si>
    <t>sgradi</t>
  </si>
  <si>
    <t>transp</t>
  </si>
  <si>
    <t>inter_stand</t>
  </si>
  <si>
    <t>soft</t>
  </si>
  <si>
    <t>patent</t>
  </si>
  <si>
    <t>smr</t>
  </si>
  <si>
    <t>obsht</t>
  </si>
  <si>
    <t>Реф. №</t>
  </si>
  <si>
    <t>СМР</t>
  </si>
  <si>
    <t>В</t>
  </si>
  <si>
    <t>А</t>
  </si>
  <si>
    <t>Б</t>
  </si>
  <si>
    <t>Г</t>
  </si>
  <si>
    <t>Д</t>
  </si>
  <si>
    <t>Е</t>
  </si>
  <si>
    <t>Ж</t>
  </si>
  <si>
    <t>СМР 1</t>
  </si>
  <si>
    <t>Животновъдна ферма, включително обслужващи помещения в обема на сградата</t>
  </si>
  <si>
    <t>СМР 2</t>
  </si>
  <si>
    <t>Сграда за отглеждане на животни (самостоятелна сграда)</t>
  </si>
  <si>
    <t>СМР 3</t>
  </si>
  <si>
    <t>Административно - битова сграда (самостоятелна сграда)</t>
  </si>
  <si>
    <t>СМР 4</t>
  </si>
  <si>
    <t>Стопанска сграда без система за климатизация (самостоятелна сграда)</t>
  </si>
  <si>
    <t>СМР 5</t>
  </si>
  <si>
    <t>Стопанска сграда със система за климатизация (самостоятелна сграда)</t>
  </si>
  <si>
    <t>СМР 6</t>
  </si>
  <si>
    <t>Метален навес</t>
  </si>
  <si>
    <t>СМР 7</t>
  </si>
  <si>
    <t>Трупосъбирателен пункт</t>
  </si>
  <si>
    <t>СМР 8</t>
  </si>
  <si>
    <t>Торова площадка</t>
  </si>
  <si>
    <t>СМР 9</t>
  </si>
  <si>
    <t>Торова лагуна (без оборудване)</t>
  </si>
  <si>
    <t>СМР 10</t>
  </si>
  <si>
    <t>Силажна яма</t>
  </si>
  <si>
    <t>СМР 11</t>
  </si>
  <si>
    <t>СМР 12</t>
  </si>
  <si>
    <t>СМР 13</t>
  </si>
  <si>
    <t>СМР 14</t>
  </si>
  <si>
    <t>СМР 15</t>
  </si>
  <si>
    <t>Капково напояване (без съоражения за съхранение на вода и кладенци), (дка)</t>
  </si>
  <si>
    <t>СМР 16</t>
  </si>
  <si>
    <t>Вертикална планировка без площадкови мрежи</t>
  </si>
  <si>
    <t>СМР 17</t>
  </si>
  <si>
    <t>Вертикална планировка с площадкови мрежи</t>
  </si>
  <si>
    <t>СМР 18</t>
  </si>
  <si>
    <t>Плътна масивна ограда (м’)</t>
  </si>
  <si>
    <t>СМР 19</t>
  </si>
  <si>
    <t>Ажурна ограда (м’)</t>
  </si>
  <si>
    <t>СМР 20</t>
  </si>
  <si>
    <t>Телена ограда (м’)</t>
  </si>
  <si>
    <t>smr1v</t>
  </si>
  <si>
    <t>smr1g</t>
  </si>
  <si>
    <t>smr1d</t>
  </si>
  <si>
    <t>smr1e</t>
  </si>
  <si>
    <t>smr1j</t>
  </si>
  <si>
    <t>Оранжерия Тип: Носеща конструкция: стомана, поливинилхлорид, Материали за покритие: полиетилен, противизащитна мрежа</t>
  </si>
  <si>
    <t>Оранжерия Тип: Носеща конструкция: стомана, друг метал, Материали за покритие: стъкло.</t>
  </si>
  <si>
    <t>Оранжерия Тип: Носеща конструкция: стомана, друг метал, Материали за покритие: поликарбонат, фибростъкло, акрил (плексиглас)</t>
  </si>
  <si>
    <t>smr2v</t>
  </si>
  <si>
    <t>smr2g</t>
  </si>
  <si>
    <t>smr2d</t>
  </si>
  <si>
    <t>smr2e</t>
  </si>
  <si>
    <t>smr2j</t>
  </si>
  <si>
    <t>smr3v</t>
  </si>
  <si>
    <t>smr3g</t>
  </si>
  <si>
    <t>smr3d</t>
  </si>
  <si>
    <t>smr3e</t>
  </si>
  <si>
    <t>smr3j</t>
  </si>
  <si>
    <t>smr4v</t>
  </si>
  <si>
    <t>smr4g</t>
  </si>
  <si>
    <t>smr4d</t>
  </si>
  <si>
    <t>smr4e</t>
  </si>
  <si>
    <t>smr4j</t>
  </si>
  <si>
    <t>smr5v</t>
  </si>
  <si>
    <t>smr5g</t>
  </si>
  <si>
    <t>smr5d</t>
  </si>
  <si>
    <t>smr5e</t>
  </si>
  <si>
    <t>smr5j</t>
  </si>
  <si>
    <t>smr6v</t>
  </si>
  <si>
    <t>smr6g</t>
  </si>
  <si>
    <t>smr6d</t>
  </si>
  <si>
    <t>smr6e</t>
  </si>
  <si>
    <t>smr6j</t>
  </si>
  <si>
    <t>smr7v</t>
  </si>
  <si>
    <t>smr7g</t>
  </si>
  <si>
    <t>smr7d</t>
  </si>
  <si>
    <t>smr7e</t>
  </si>
  <si>
    <t>smr7j</t>
  </si>
  <si>
    <t>smr8v</t>
  </si>
  <si>
    <t>smr8g</t>
  </si>
  <si>
    <t>smr8d</t>
  </si>
  <si>
    <t>smr8e</t>
  </si>
  <si>
    <t>smr8j</t>
  </si>
  <si>
    <t>smr9v</t>
  </si>
  <si>
    <t>smr9g</t>
  </si>
  <si>
    <t>smr9d</t>
  </si>
  <si>
    <t>smr9e</t>
  </si>
  <si>
    <t>smr9j</t>
  </si>
  <si>
    <t>smr10v</t>
  </si>
  <si>
    <t>smr10g</t>
  </si>
  <si>
    <t>smr10d</t>
  </si>
  <si>
    <t>smr10e</t>
  </si>
  <si>
    <t>smr10j</t>
  </si>
  <si>
    <t>smr11v</t>
  </si>
  <si>
    <t>smr11g</t>
  </si>
  <si>
    <t>smr11d</t>
  </si>
  <si>
    <t>smr11e</t>
  </si>
  <si>
    <t>smr11j</t>
  </si>
  <si>
    <t>smr12v</t>
  </si>
  <si>
    <t>smr12g</t>
  </si>
  <si>
    <t>smr12d</t>
  </si>
  <si>
    <t>smr12e</t>
  </si>
  <si>
    <t>smr12j</t>
  </si>
  <si>
    <t>smr13v</t>
  </si>
  <si>
    <t>smr13g</t>
  </si>
  <si>
    <t>smr13d</t>
  </si>
  <si>
    <t>smr13e</t>
  </si>
  <si>
    <t>smr13j</t>
  </si>
  <si>
    <t>smr14v</t>
  </si>
  <si>
    <t>smr14g</t>
  </si>
  <si>
    <t>smr14d</t>
  </si>
  <si>
    <t>smr14e</t>
  </si>
  <si>
    <t>smr14j</t>
  </si>
  <si>
    <t>smr15v</t>
  </si>
  <si>
    <t>smr15g</t>
  </si>
  <si>
    <t>smr15d</t>
  </si>
  <si>
    <t>smr15e</t>
  </si>
  <si>
    <t>smr15j</t>
  </si>
  <si>
    <t>smr16v</t>
  </si>
  <si>
    <t>smr16g</t>
  </si>
  <si>
    <t>smr16d</t>
  </si>
  <si>
    <t>smr16e</t>
  </si>
  <si>
    <t>smr16j</t>
  </si>
  <si>
    <t>smr17v</t>
  </si>
  <si>
    <t>smr17g</t>
  </si>
  <si>
    <t>smr17d</t>
  </si>
  <si>
    <t>smr17e</t>
  </si>
  <si>
    <t>smr17j</t>
  </si>
  <si>
    <t>smr18v</t>
  </si>
  <si>
    <t>smr18g</t>
  </si>
  <si>
    <t>smr18d</t>
  </si>
  <si>
    <t>smr18e</t>
  </si>
  <si>
    <t>smr18j</t>
  </si>
  <si>
    <t>smr19v</t>
  </si>
  <si>
    <t>smr19g</t>
  </si>
  <si>
    <t>smr19d</t>
  </si>
  <si>
    <t>smr19e</t>
  </si>
  <si>
    <t>smr19j</t>
  </si>
  <si>
    <t>smr20v</t>
  </si>
  <si>
    <t>smr20g</t>
  </si>
  <si>
    <t>smr20d</t>
  </si>
  <si>
    <t>smr20e</t>
  </si>
  <si>
    <t>smr20j</t>
  </si>
  <si>
    <r>
      <t>Силози, вкл. фундаменти за тях (м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)</t>
    </r>
  </si>
  <si>
    <t>СМР 21</t>
  </si>
  <si>
    <t>Други</t>
  </si>
  <si>
    <t>smr21</t>
  </si>
  <si>
    <t>br</t>
  </si>
  <si>
    <t>m</t>
  </si>
  <si>
    <t>m2</t>
  </si>
  <si>
    <t>m3</t>
  </si>
  <si>
    <t>kg</t>
  </si>
  <si>
    <t>t</t>
  </si>
  <si>
    <t>dka</t>
  </si>
  <si>
    <t>l</t>
  </si>
  <si>
    <t>smr1</t>
  </si>
  <si>
    <t>smr2</t>
  </si>
  <si>
    <t>smr3</t>
  </si>
  <si>
    <t>smr4</t>
  </si>
  <si>
    <t>smr5</t>
  </si>
  <si>
    <t>smr6</t>
  </si>
  <si>
    <t>smr7</t>
  </si>
  <si>
    <t>smr8</t>
  </si>
  <si>
    <t>smr9</t>
  </si>
  <si>
    <t>smr10</t>
  </si>
  <si>
    <t>smr11</t>
  </si>
  <si>
    <t>smr12</t>
  </si>
  <si>
    <t>smr13</t>
  </si>
  <si>
    <t>smr14</t>
  </si>
  <si>
    <t>smr15</t>
  </si>
  <si>
    <t>smr16</t>
  </si>
  <si>
    <t>smr17</t>
  </si>
  <si>
    <t>smr18</t>
  </si>
  <si>
    <t>smr19</t>
  </si>
  <si>
    <t>smr20</t>
  </si>
  <si>
    <t>Създаване на трайни насаждения по конвекционален начин</t>
  </si>
  <si>
    <t>Т1</t>
  </si>
  <si>
    <t>Създаване на десертно лозе, без разходи за създаване на подпорна конструкция.</t>
  </si>
  <si>
    <t>Т2</t>
  </si>
  <si>
    <t>Изграждане на подпорна конструкция за насаждения от десертни лозя.</t>
  </si>
  <si>
    <t>Т3</t>
  </si>
  <si>
    <t>Лозови маточници за калеми (създаване и отглеждане до плододаване - до 4 г.)</t>
  </si>
  <si>
    <t>Т4</t>
  </si>
  <si>
    <t>Лозови маточници за подложки (създаване и отглеждане до плододаване - до 4 г.)</t>
  </si>
  <si>
    <t>Т5</t>
  </si>
  <si>
    <t>Круша в/у подложка ВА29</t>
  </si>
  <si>
    <t>Т6</t>
  </si>
  <si>
    <t>Интензивна ябълкова градина в/у подложка М9</t>
  </si>
  <si>
    <t>Т7</t>
  </si>
  <si>
    <t>Череша</t>
  </si>
  <si>
    <t>Т8</t>
  </si>
  <si>
    <t>Праскова (подложка праскова)</t>
  </si>
  <si>
    <t>Т9</t>
  </si>
  <si>
    <t>Вишна</t>
  </si>
  <si>
    <t>Т10</t>
  </si>
  <si>
    <t>Слива</t>
  </si>
  <si>
    <t>Т11</t>
  </si>
  <si>
    <t>Дюля (подложка дюля)</t>
  </si>
  <si>
    <t>Т12</t>
  </si>
  <si>
    <t>Кайсия (подложка кайсия, зарзала, джанка)</t>
  </si>
  <si>
    <t>Т13</t>
  </si>
  <si>
    <t>Орех (подложка обикновен орех)</t>
  </si>
  <si>
    <t>Т14</t>
  </si>
  <si>
    <t>Бадем</t>
  </si>
  <si>
    <t>Т15</t>
  </si>
  <si>
    <t>Лешник (собствен корен)</t>
  </si>
  <si>
    <t>Т16</t>
  </si>
  <si>
    <t>Маточник за вегетативни подложки</t>
  </si>
  <si>
    <t>Т17</t>
  </si>
  <si>
    <t>Маточна градина за калеми</t>
  </si>
  <si>
    <t>Т18</t>
  </si>
  <si>
    <t>Маточна градина за семена - семенни подложки</t>
  </si>
  <si>
    <t>Т19</t>
  </si>
  <si>
    <t>Ягоди</t>
  </si>
  <si>
    <t>Т20</t>
  </si>
  <si>
    <t>Малина</t>
  </si>
  <si>
    <t>Т21</t>
  </si>
  <si>
    <t>Арония</t>
  </si>
  <si>
    <t>Т22</t>
  </si>
  <si>
    <t>Касис</t>
  </si>
  <si>
    <t>Т23</t>
  </si>
  <si>
    <t>Храстовидна боровинка</t>
  </si>
  <si>
    <t>Актинидия</t>
  </si>
  <si>
    <t>Люцерна</t>
  </si>
  <si>
    <t>Аспержи</t>
  </si>
  <si>
    <t>Референтен №</t>
  </si>
  <si>
    <t>ТБ1</t>
  </si>
  <si>
    <t>Бадеми</t>
  </si>
  <si>
    <t>ТБ2</t>
  </si>
  <si>
    <t>ТБ3</t>
  </si>
  <si>
    <t>Лешници</t>
  </si>
  <si>
    <t>ТБ4</t>
  </si>
  <si>
    <t>Орехи</t>
  </si>
  <si>
    <t>ТБ5</t>
  </si>
  <si>
    <t>Ябълки</t>
  </si>
  <si>
    <t>ТБ6</t>
  </si>
  <si>
    <t>Череши</t>
  </si>
  <si>
    <t>ТБ7</t>
  </si>
  <si>
    <t>Круши</t>
  </si>
  <si>
    <t>ТБ8</t>
  </si>
  <si>
    <t>Сливи</t>
  </si>
  <si>
    <t>ТБ9</t>
  </si>
  <si>
    <t>Малини</t>
  </si>
  <si>
    <t>ТБ10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</si>
  <si>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</si>
  <si>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</si>
  <si>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</si>
  <si>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</si>
  <si>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</si>
  <si>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</si>
  <si>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</si>
  <si>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</si>
  <si>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</si>
  <si>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</si>
  <si>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</si>
  <si>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</si>
  <si>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</si>
  <si>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</si>
  <si>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</si>
  <si>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</si>
  <si>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</si>
  <si>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</si>
  <si>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</si>
  <si>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</si>
  <si>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</si>
  <si>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</si>
  <si>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</si>
  <si>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</si>
  <si>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</si>
  <si>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</si>
  <si>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tb1</t>
  </si>
  <si>
    <t>tb2</t>
  </si>
  <si>
    <t>tb3</t>
  </si>
  <si>
    <t>tb4</t>
  </si>
  <si>
    <t>tb5</t>
  </si>
  <si>
    <t>tb6</t>
  </si>
  <si>
    <t>tb7</t>
  </si>
  <si>
    <t>tb8</t>
  </si>
  <si>
    <t>tb9</t>
  </si>
  <si>
    <t>tb10</t>
  </si>
  <si>
    <t xml:space="preserve">Ново строителство
</t>
  </si>
  <si>
    <t xml:space="preserve"> лв/м2; лв/м3; лв/м'; лв/дка</t>
  </si>
  <si>
    <t xml:space="preserve">Реконструкция
</t>
  </si>
  <si>
    <t>% от колона В</t>
  </si>
  <si>
    <t xml:space="preserve">Основен ремонт
</t>
  </si>
  <si>
    <r>
      <t>Текущ ремонт</t>
    </r>
    <r>
      <rPr>
        <i/>
        <sz val="12"/>
        <color indexed="8"/>
        <rFont val="Times New Roman"/>
        <family val="1"/>
      </rPr>
      <t xml:space="preserve">
</t>
    </r>
  </si>
  <si>
    <t xml:space="preserve">Довърши телни работи
</t>
  </si>
  <si>
    <t>СМР 1В</t>
  </si>
  <si>
    <t>СМР 2В</t>
  </si>
  <si>
    <t>СМР 3В</t>
  </si>
  <si>
    <t>СМР 4В</t>
  </si>
  <si>
    <t>СМР 5В</t>
  </si>
  <si>
    <t>СМР 6В</t>
  </si>
  <si>
    <t>СМР 7В</t>
  </si>
  <si>
    <t>СМР 8В</t>
  </si>
  <si>
    <t>СМР 9В</t>
  </si>
  <si>
    <t>СМР 10В</t>
  </si>
  <si>
    <t>СМР 11В</t>
  </si>
  <si>
    <t>СМР 12В</t>
  </si>
  <si>
    <t>СМР 13В</t>
  </si>
  <si>
    <t>СМР 14В</t>
  </si>
  <si>
    <t>СМР 15В</t>
  </si>
  <si>
    <t>СМР 16В</t>
  </si>
  <si>
    <t>СМР 17В</t>
  </si>
  <si>
    <t>СМР 18В</t>
  </si>
  <si>
    <t>СМР 19В</t>
  </si>
  <si>
    <t>СМР 20В</t>
  </si>
  <si>
    <t>СМР 1Г</t>
  </si>
  <si>
    <t>СМР 2Г</t>
  </si>
  <si>
    <t>СМР 3Г</t>
  </si>
  <si>
    <t>СМР 4Г</t>
  </si>
  <si>
    <t>СМР 5Г</t>
  </si>
  <si>
    <t>СМР 6Г</t>
  </si>
  <si>
    <t>СМР 7Г</t>
  </si>
  <si>
    <t>СМР 8Г</t>
  </si>
  <si>
    <t>СМР 9Г</t>
  </si>
  <si>
    <t>СМР 10Г</t>
  </si>
  <si>
    <t>СМР 11Г</t>
  </si>
  <si>
    <t>СМР 12Г</t>
  </si>
  <si>
    <t>СМР 13Г</t>
  </si>
  <si>
    <t>СМР 14Г</t>
  </si>
  <si>
    <t>СМР 15Г</t>
  </si>
  <si>
    <t>СМР 16Г</t>
  </si>
  <si>
    <t>СМР 17Г</t>
  </si>
  <si>
    <t>СМР 18Г</t>
  </si>
  <si>
    <t>СМР 19Г</t>
  </si>
  <si>
    <t>СМР 20Г</t>
  </si>
  <si>
    <t>СМР 1Д</t>
  </si>
  <si>
    <t>СМР 2Д</t>
  </si>
  <si>
    <t>СМР 3Д</t>
  </si>
  <si>
    <t>СМР 4Д</t>
  </si>
  <si>
    <t>СМР 5Д</t>
  </si>
  <si>
    <t>СМР 6Д</t>
  </si>
  <si>
    <t>СМР 7Д</t>
  </si>
  <si>
    <t>СМР 8Д</t>
  </si>
  <si>
    <t>СМР 9Д</t>
  </si>
  <si>
    <t>СМР 10Д</t>
  </si>
  <si>
    <t>СМР 11Д</t>
  </si>
  <si>
    <t>СМР 12Д</t>
  </si>
  <si>
    <t>СМР 13Д</t>
  </si>
  <si>
    <t>СМР 14Д</t>
  </si>
  <si>
    <t>СМР 15Д</t>
  </si>
  <si>
    <t>СМР 16Д</t>
  </si>
  <si>
    <t>СМР 17Д</t>
  </si>
  <si>
    <t>СМР 18Д</t>
  </si>
  <si>
    <t>СМР 19Д</t>
  </si>
  <si>
    <t>СМР 20Д</t>
  </si>
  <si>
    <t>СМР 1Е</t>
  </si>
  <si>
    <t>СМР 2Е</t>
  </si>
  <si>
    <t>СМР 3Е</t>
  </si>
  <si>
    <t>СМР 4Е</t>
  </si>
  <si>
    <t>СМР 5Е</t>
  </si>
  <si>
    <t>СМР 6Е</t>
  </si>
  <si>
    <t>СМР 7Е</t>
  </si>
  <si>
    <t>СМР 8Е</t>
  </si>
  <si>
    <t>СМР 9Е</t>
  </si>
  <si>
    <t>СМР 10Е</t>
  </si>
  <si>
    <t>СМР 11Е</t>
  </si>
  <si>
    <t>СМР 12Е</t>
  </si>
  <si>
    <t>СМР 13Е</t>
  </si>
  <si>
    <t>СМР 14Е</t>
  </si>
  <si>
    <t>СМР 15Е</t>
  </si>
  <si>
    <t>СМР 16Е</t>
  </si>
  <si>
    <t>СМР 17Е</t>
  </si>
  <si>
    <t>СМР 18Е</t>
  </si>
  <si>
    <t>СМР 19Е</t>
  </si>
  <si>
    <t>СМР 20Е</t>
  </si>
  <si>
    <t>СМР 1Ж</t>
  </si>
  <si>
    <t>СМР 2Ж</t>
  </si>
  <si>
    <t>СМР 3Ж</t>
  </si>
  <si>
    <t>СМР 4Ж</t>
  </si>
  <si>
    <t>СМР 5Ж</t>
  </si>
  <si>
    <t>СМР 6Ж</t>
  </si>
  <si>
    <t>СМР 7Ж</t>
  </si>
  <si>
    <t>СМР 8Ж</t>
  </si>
  <si>
    <t>СМР 9Ж</t>
  </si>
  <si>
    <t>СМР 10Ж</t>
  </si>
  <si>
    <t>СМР 11Ж</t>
  </si>
  <si>
    <t>СМР 12Ж</t>
  </si>
  <si>
    <t>СМР 13Ж</t>
  </si>
  <si>
    <t>СМР 14Ж</t>
  </si>
  <si>
    <t>СМР 15Ж</t>
  </si>
  <si>
    <t>СМР 16Ж</t>
  </si>
  <si>
    <t>СМР 17Ж</t>
  </si>
  <si>
    <t>СМР 18Ж</t>
  </si>
  <si>
    <t>СМР 19Ж</t>
  </si>
  <si>
    <t>СМР 20Ж</t>
  </si>
  <si>
    <t>Т26</t>
  </si>
  <si>
    <t>Т24</t>
  </si>
  <si>
    <t>Т25</t>
  </si>
  <si>
    <t xml:space="preserve">Животновъдна ферма, включително обслужващи помещения в обема на сградата Ново строителство
</t>
  </si>
  <si>
    <t xml:space="preserve">Сграда за отглеждане на животни (самостоятелна сграда) Ново строителство
</t>
  </si>
  <si>
    <t xml:space="preserve">Административно - битова сграда (самостоятелна сграда) Ново строителство
</t>
  </si>
  <si>
    <t xml:space="preserve">Стопанска сграда без система за климатизация (самостоятелна сграда) Ново строителство
</t>
  </si>
  <si>
    <t xml:space="preserve">Стопанска сграда със система за климатизация (самостоятелна сграда) Ново строителство
</t>
  </si>
  <si>
    <t xml:space="preserve">Метален навес Ново строителство
</t>
  </si>
  <si>
    <t xml:space="preserve">Трупосъбирателен пункт Ново строителство
</t>
  </si>
  <si>
    <t xml:space="preserve">Торова площадка Ново строителство
</t>
  </si>
  <si>
    <t xml:space="preserve">Торова лагуна (без оборудване) Ново строителство
</t>
  </si>
  <si>
    <t xml:space="preserve">Силажна яма Ново строителство
</t>
  </si>
  <si>
    <t xml:space="preserve">Оранжерия Тип: Носеща конструкция: стомана, поливинилхлорид, Материали за покритие: полиетилен, противизащитна мрежа Ново строителство
</t>
  </si>
  <si>
    <t xml:space="preserve">Оранжерия Тип: Носеща конструкция: стомана, друг метал, Материали за покритие: стъкло. Ново строителство
</t>
  </si>
  <si>
    <t xml:space="preserve">Оранжерия Тип: Носеща конструкция: стомана, друг метал, Материали за покритие: поликарбонат, фибростъкло, акрил (плексиглас) Ново строителство
</t>
  </si>
  <si>
    <t xml:space="preserve">Силози, вкл. фундаменти за тях (м3) Ново строителство
</t>
  </si>
  <si>
    <t xml:space="preserve">Капково напояване (без съоражения за съхранение на вода и кладенци), (дка) Ново строителство
</t>
  </si>
  <si>
    <t xml:space="preserve">Вертикална планировка без площадкови мрежи Ново строителство
</t>
  </si>
  <si>
    <t xml:space="preserve">Вертикална планировка с площадкови мрежи Ново строителство
</t>
  </si>
  <si>
    <t xml:space="preserve">Плътна масивна ограда (м’) Ново строителство
</t>
  </si>
  <si>
    <t xml:space="preserve">Ажурна ограда (м’) Ново строителство
</t>
  </si>
  <si>
    <t xml:space="preserve">Телена ограда (м’) Ново строителство
</t>
  </si>
  <si>
    <t xml:space="preserve">Животновъдна ферма, включително обслужващи помещения в обема на сградата Реконструкция
</t>
  </si>
  <si>
    <t xml:space="preserve">Сграда за отглеждане на животни (самостоятелна сграда) Реконструкция
</t>
  </si>
  <si>
    <t xml:space="preserve">Административно - битова сграда (самостоятелна сграда) Реконструкция
</t>
  </si>
  <si>
    <t xml:space="preserve">Стопанска сграда без система за климатизация (самостоятелна сграда) Реконструкция
</t>
  </si>
  <si>
    <t xml:space="preserve">Стопанска сграда със система за климатизация (самостоятелна сграда) Реконструкция
</t>
  </si>
  <si>
    <t xml:space="preserve">Метален навес Реконструкция
</t>
  </si>
  <si>
    <t xml:space="preserve">Трупосъбирателен пункт Реконструкция
</t>
  </si>
  <si>
    <t xml:space="preserve">Торова площадка Реконструкция
</t>
  </si>
  <si>
    <t xml:space="preserve">Торова лагуна (без оборудване) Реконструкция
</t>
  </si>
  <si>
    <t xml:space="preserve">Силажна яма Реконструкция
</t>
  </si>
  <si>
    <t xml:space="preserve">Оранжерия Тип: Носеща конструкция: стомана, поливинилхлорид, Материали за покритие: полиетилен, противизащитна мрежа Реконструкция
</t>
  </si>
  <si>
    <t xml:space="preserve">Оранжерия Тип: Носеща конструкция: стомана, друг метал, Материали за покритие: стъкло. Реконструкция
</t>
  </si>
  <si>
    <t xml:space="preserve">Оранжерия Тип: Носеща конструкция: стомана, друг метал, Материали за покритие: поликарбонат, фибростъкло, акрил (плексиглас) Реконструкция
</t>
  </si>
  <si>
    <t xml:space="preserve">Силози, вкл. фундаменти за тях (м3) Реконструкция
</t>
  </si>
  <si>
    <t xml:space="preserve">Капково напояване (без съоражения за съхранение на вода и кладенци), (дка) Реконструкция
</t>
  </si>
  <si>
    <t xml:space="preserve">Вертикална планировка без площадкови мрежи Реконструкция
</t>
  </si>
  <si>
    <t xml:space="preserve">Вертикална планировка с площадкови мрежи Реконструкция
</t>
  </si>
  <si>
    <t xml:space="preserve">Плътна масивна ограда (м’) Реконструкция
</t>
  </si>
  <si>
    <t xml:space="preserve">Ажурна ограда (м’) Реконструкция
</t>
  </si>
  <si>
    <t xml:space="preserve">Телена ограда (м’) Реконструкция
</t>
  </si>
  <si>
    <t xml:space="preserve">Животновъдна ферма, включително обслужващи помещения в обема на сградата Основен ремонт
</t>
  </si>
  <si>
    <t xml:space="preserve">Сграда за отглеждане на животни (самостоятелна сграда) Основен ремонт
</t>
  </si>
  <si>
    <t xml:space="preserve">Административно - битова сграда (самостоятелна сграда) Основен ремонт
</t>
  </si>
  <si>
    <t xml:space="preserve">Стопанска сграда без система за климатизация (самостоятелна сграда) Основен ремонт
</t>
  </si>
  <si>
    <t xml:space="preserve">Стопанска сграда със система за климатизация (самостоятелна сграда) Основен ремонт
</t>
  </si>
  <si>
    <t xml:space="preserve">Метален навес Основен ремонт
</t>
  </si>
  <si>
    <t xml:space="preserve">Трупосъбирателен пункт Основен ремонт
</t>
  </si>
  <si>
    <t xml:space="preserve">Торова площадка Основен ремонт
</t>
  </si>
  <si>
    <t xml:space="preserve">Торова лагуна (без оборудване) Основен ремонт
</t>
  </si>
  <si>
    <t xml:space="preserve">Силажна яма Основен ремонт
</t>
  </si>
  <si>
    <t xml:space="preserve">Оранжерия Тип: Носеща конструкция: стомана, поливинилхлорид, Материали за покритие: полиетилен, противизащитна мрежа Основен ремонт
</t>
  </si>
  <si>
    <t xml:space="preserve">Оранжерия Тип: Носеща конструкция: стомана, друг метал, Материали за покритие: стъкло. Основен ремонт
</t>
  </si>
  <si>
    <t xml:space="preserve">Оранжерия Тип: Носеща конструкция: стомана, друг метал, Материали за покритие: поликарбонат, фибростъкло, акрил (плексиглас) Основен ремонт
</t>
  </si>
  <si>
    <t xml:space="preserve">Силози, вкл. фундаменти за тях (м3) Основен ремонт
</t>
  </si>
  <si>
    <t xml:space="preserve">Капково напояване (без съоражения за съхранение на вода и кладенци), (дка) Основен ремонт
</t>
  </si>
  <si>
    <t xml:space="preserve">Вертикална планировка без площадкови мрежи Основен ремонт
</t>
  </si>
  <si>
    <t xml:space="preserve">Вертикална планировка с площадкови мрежи Основен ремонт
</t>
  </si>
  <si>
    <t xml:space="preserve">Плътна масивна ограда (м’) Основен ремонт
</t>
  </si>
  <si>
    <t xml:space="preserve">Ажурна ограда (м’) Основен ремонт
</t>
  </si>
  <si>
    <t xml:space="preserve">Телена ограда (м’) Основен ремонт
</t>
  </si>
  <si>
    <t xml:space="preserve">Животновъдна ферма, включително обслужващи помещения в обема на сградата Текущ ремонт
</t>
  </si>
  <si>
    <t xml:space="preserve">Сграда за отглеждане на животни (самостоятелна сграда) Текущ ремонт
</t>
  </si>
  <si>
    <t xml:space="preserve">Административно - битова сграда (самостоятелна сграда) Текущ ремонт
</t>
  </si>
  <si>
    <t xml:space="preserve">Стопанска сграда без система за климатизация (самостоятелна сграда) Текущ ремонт
</t>
  </si>
  <si>
    <t xml:space="preserve">Стопанска сграда със система за климатизация (самостоятелна сграда) Текущ ремонт
</t>
  </si>
  <si>
    <t xml:space="preserve">Метален навес Текущ ремонт
</t>
  </si>
  <si>
    <t xml:space="preserve">Трупосъбирателен пункт Текущ ремонт
</t>
  </si>
  <si>
    <t xml:space="preserve">Торова площадка Текущ ремонт
</t>
  </si>
  <si>
    <t xml:space="preserve">Торова лагуна (без оборудване) Текущ ремонт
</t>
  </si>
  <si>
    <t xml:space="preserve">Силажна яма Текущ ремонт
</t>
  </si>
  <si>
    <t xml:space="preserve">Оранжерия Тип: Носеща конструкция: стомана, поливинилхлорид, Материали за покритие: полиетилен, противизащитна мрежа Текущ ремонт
</t>
  </si>
  <si>
    <t xml:space="preserve">Оранжерия Тип: Носеща конструкция: стомана, друг метал, Материали за покритие: стъкло. Текущ ремонт
</t>
  </si>
  <si>
    <t xml:space="preserve">Оранжерия Тип: Носеща конструкция: стомана, друг метал, Материали за покритие: поликарбонат, фибростъкло, акрил (плексиглас) Текущ ремонт
</t>
  </si>
  <si>
    <t xml:space="preserve">Силози, вкл. фундаменти за тях (м3) Текущ ремонт
</t>
  </si>
  <si>
    <t xml:space="preserve">Капково напояване (без съоражения за съхранение на вода и кладенци), (дка) Текущ ремонт
</t>
  </si>
  <si>
    <t xml:space="preserve">Вертикална планировка без площадкови мрежи Текущ ремонт
</t>
  </si>
  <si>
    <t xml:space="preserve">Вертикална планировка с площадкови мрежи Текущ ремонт
</t>
  </si>
  <si>
    <t xml:space="preserve">Плътна масивна ограда (м’) Текущ ремонт
</t>
  </si>
  <si>
    <t xml:space="preserve">Ажурна ограда (м’) Текущ ремонт
</t>
  </si>
  <si>
    <t xml:space="preserve">Телена ограда (м’) Текущ ремонт
</t>
  </si>
  <si>
    <t xml:space="preserve">Животновъдна ферма, включително обслужващи помещения в обема на сградата Довърши телни работи
</t>
  </si>
  <si>
    <t xml:space="preserve">Сграда за отглеждане на животни (самостоятелна сграда) Довърши телни работи
</t>
  </si>
  <si>
    <t xml:space="preserve">Административно - битова сграда (самостоятелна сграда) Довърши телни работи
</t>
  </si>
  <si>
    <t xml:space="preserve">Стопанска сграда без система за климатизация (самостоятелна сграда) Довърши телни работи
</t>
  </si>
  <si>
    <t xml:space="preserve">Стопанска сграда със система за климатизация (самостоятелна сграда) Довърши телни работи
</t>
  </si>
  <si>
    <t xml:space="preserve">Метален навес Довърши телни работи
</t>
  </si>
  <si>
    <t xml:space="preserve">Трупосъбирателен пункт Довърши телни работи
</t>
  </si>
  <si>
    <t xml:space="preserve">Торова площадка Довърши телни работи
</t>
  </si>
  <si>
    <t xml:space="preserve">Торова лагуна (без оборудване) Довърши телни работи
</t>
  </si>
  <si>
    <t xml:space="preserve">Силажна яма Довърши телни работи
</t>
  </si>
  <si>
    <t xml:space="preserve">Оранжерия Тип: Носеща конструкция: стомана, поливинилхлорид, Материали за покритие: полиетилен, противизащитна мрежа Довърши телни работи
</t>
  </si>
  <si>
    <t xml:space="preserve">Оранжерия Тип: Носеща конструкция: стомана, друг метал, Материали за покритие: стъкло. Довърши телни работи
</t>
  </si>
  <si>
    <t xml:space="preserve">Оранжерия Тип: Носеща конструкция: стомана, друг метал, Материали за покритие: поликарбонат, фибростъкло, акрил (плексиглас) Довърши телни работи
</t>
  </si>
  <si>
    <t xml:space="preserve">Силози, вкл. фундаменти за тях (м3) Довърши телни работи
</t>
  </si>
  <si>
    <t xml:space="preserve">Капково напояване (без съоражения за съхранение на вода и кладенци), (дка) Довърши телни работи
</t>
  </si>
  <si>
    <t xml:space="preserve">Вертикална планировка без площадкови мрежи Довърши телни работи
</t>
  </si>
  <si>
    <t xml:space="preserve">Вертикална планировка с площадкови мрежи Довърши телни работи
</t>
  </si>
  <si>
    <t xml:space="preserve">Плътна масивна ограда (м’) Довърши телни работи
</t>
  </si>
  <si>
    <t xml:space="preserve">Ажурна ограда (м’) Довърши телни работи
</t>
  </si>
  <si>
    <t xml:space="preserve">Телена ограда (м’) Довърши телни работи
</t>
  </si>
  <si>
    <t>Чл. 30, (1) т. 1 Строителство или обновяване на сгради и на друга недвижима собственост</t>
  </si>
  <si>
    <t>Чл. 30, (1) т. 2 Закупуване и/или инсталиране на нови машини, съоръжения и оборудване</t>
  </si>
  <si>
    <t>Чл. 30, (1) т. 3 Закупуване на земя</t>
  </si>
  <si>
    <t>Чл. 30, (1) т. 5 Закупуване на специализирани транспортни средства</t>
  </si>
  <si>
    <t>Чл. 30, (1) т. 6 Изграждане/модернизиране/оборудване на лаборатории</t>
  </si>
  <si>
    <t>Чл. 30, (1) т. 7 Разходи за достигане съответствие с нововъведените стандарти на ЕС съгласно Приложение № 8</t>
  </si>
  <si>
    <t>Чл. 30, (1) т. 8 Разходи за достигане на съответствие с международно признати стандарти</t>
  </si>
  <si>
    <t>Чл. 30, (1) т. 9 Закупуване на софтуер</t>
  </si>
  <si>
    <t>Чл. 30, (1) т. 10 За ноу-хау, придобиване на патенти права и лицензи</t>
  </si>
  <si>
    <t>Чл. 30, (1) т. 11 Разходи, свързани с проекта</t>
  </si>
  <si>
    <t>Чл. 30, (1) т. 4 Закупуване на сгради, помещения и друга недвижима собственост на територията на селски район съгласно Приложение № 3</t>
  </si>
  <si>
    <t>lab</t>
  </si>
  <si>
    <t>Дейност</t>
  </si>
  <si>
    <t>Описание на дейността</t>
  </si>
  <si>
    <t>Мерна единица</t>
  </si>
  <si>
    <t>месец</t>
  </si>
  <si>
    <t>брой</t>
  </si>
  <si>
    <t>Пояснения</t>
  </si>
  <si>
    <t>Години</t>
  </si>
  <si>
    <t>Описание на разхода</t>
  </si>
  <si>
    <t>II година</t>
  </si>
  <si>
    <t>III година</t>
  </si>
  <si>
    <t xml:space="preserve">брой </t>
  </si>
  <si>
    <t>Единична цена в лева без ДДС</t>
  </si>
  <si>
    <t>количество</t>
  </si>
  <si>
    <t>Стойност на разходите по години от плана за действие:</t>
  </si>
  <si>
    <t>единична цена
без ДДС</t>
  </si>
  <si>
    <t>стойност
без ДДС</t>
  </si>
  <si>
    <t>Заявени разходи общо:</t>
  </si>
  <si>
    <t>Заявена субсидия:</t>
  </si>
  <si>
    <t>Стойност в лв. без ДДС</t>
  </si>
  <si>
    <t>Еднократно се заявява количество, съответстващо на броя на наетите служители в офиса на групата</t>
  </si>
  <si>
    <t xml:space="preserve">Заявява се броя на планираните еднодневни командировки за всяка една година </t>
  </si>
  <si>
    <t xml:space="preserve">Заявява се броя на планираните двудневни командировки за всяка една година </t>
  </si>
  <si>
    <t>а</t>
  </si>
  <si>
    <t>б</t>
  </si>
  <si>
    <t>в</t>
  </si>
  <si>
    <t>г</t>
  </si>
  <si>
    <t>д</t>
  </si>
  <si>
    <t>е</t>
  </si>
  <si>
    <t>Заявява се количество, съответстващо на броя на месеците в съответната година, в които ще се ползва офиса</t>
  </si>
  <si>
    <t>часове/ден</t>
  </si>
  <si>
    <t>II-ра година</t>
  </si>
  <si>
    <t>III-та година</t>
  </si>
  <si>
    <t>Работна/информационна среща</t>
  </si>
  <si>
    <t>Информационни семинари</t>
  </si>
  <si>
    <t>Информационни конференции</t>
  </si>
  <si>
    <t>Създаване на електронна страница</t>
  </si>
  <si>
    <t>Поддържане на електронна страница</t>
  </si>
  <si>
    <t>Излъчване в регионални медии</t>
  </si>
  <si>
    <t>Печатни материали,  свързани с разпространение на резултатите от проекта</t>
  </si>
  <si>
    <t>Единична цена в лева с ДДС</t>
  </si>
  <si>
    <t>Провеждане на еднодневна работна среща за най-малко 5 участници – кафе-пауза, наем на зала</t>
  </si>
  <si>
    <t>Провеждане на еднодневна информационна среща/семинар за най-малко 10 участници - кафе-пауза, наем на зала</t>
  </si>
  <si>
    <t>Провеждане на еднодневна информационна конференция за най-малко 20 участници – кафе-пауза, наем на зала, техническо обезпечаване на събитието</t>
  </si>
  <si>
    <t>Предоставяна на информация за проекта чрез регионални медии, като съдържанието на публикацията във вестници е до 3 страници А4</t>
  </si>
  <si>
    <t>Предоставяна на информация за проекта чрез регионални медии</t>
  </si>
  <si>
    <t>минута</t>
  </si>
  <si>
    <t>Информация под формата на печатни материали: дипляни, брошури и др. за популяризиране на резултатите от проекта</t>
  </si>
  <si>
    <t>единична цена без ДДС</t>
  </si>
  <si>
    <t>Таблица 1</t>
  </si>
  <si>
    <t>ВАЖНО: Сивите полета не се попълват !!!</t>
  </si>
  <si>
    <r>
      <t xml:space="preserve">Стойност на разхода през съответната година от плана за действие
</t>
    </r>
    <r>
      <rPr>
        <i/>
        <sz val="12"/>
        <color indexed="8"/>
        <rFont val="Times New Roman"/>
        <family val="1"/>
      </rPr>
      <t>/лева/</t>
    </r>
  </si>
  <si>
    <r>
      <t xml:space="preserve">Всички разходи се заявяват </t>
    </r>
    <r>
      <rPr>
        <b/>
        <sz val="12"/>
        <color indexed="8"/>
        <rFont val="Times New Roman"/>
        <family val="1"/>
      </rPr>
      <t>без ДДС.</t>
    </r>
  </si>
  <si>
    <r>
      <t xml:space="preserve">В колона </t>
    </r>
    <r>
      <rPr>
        <b/>
        <sz val="12"/>
        <color indexed="8"/>
        <rFont val="Times New Roman"/>
        <family val="1"/>
      </rPr>
      <t xml:space="preserve">2 </t>
    </r>
    <r>
      <rPr>
        <sz val="12"/>
        <color indexed="8"/>
        <rFont val="Times New Roman"/>
        <family val="1"/>
      </rPr>
      <t>от падащото меню се избира група на разхода.</t>
    </r>
  </si>
  <si>
    <r>
      <t>В колона</t>
    </r>
    <r>
      <rPr>
        <b/>
        <sz val="12"/>
        <color indexed="8"/>
        <rFont val="Times New Roman"/>
        <family val="1"/>
      </rPr>
      <t xml:space="preserve"> 4 </t>
    </r>
    <r>
      <rPr>
        <sz val="12"/>
        <color indexed="8"/>
        <rFont val="Times New Roman"/>
        <family val="1"/>
      </rPr>
      <t>се въвежда количеството от съответните активи/дейности.</t>
    </r>
  </si>
  <si>
    <r>
      <t xml:space="preserve">В колона </t>
    </r>
    <r>
      <rPr>
        <b/>
        <sz val="12"/>
        <color indexed="8"/>
        <rFont val="Times New Roman"/>
        <family val="1"/>
      </rPr>
      <t>5</t>
    </r>
    <r>
      <rPr>
        <sz val="12"/>
        <color indexed="8"/>
        <rFont val="Times New Roman"/>
        <family val="1"/>
      </rPr>
      <t xml:space="preserve"> от падащото меню се избира мерната едниица.</t>
    </r>
  </si>
  <si>
    <r>
      <t>В колона</t>
    </r>
    <r>
      <rPr>
        <b/>
        <sz val="12"/>
        <color indexed="8"/>
        <rFont val="Times New Roman"/>
        <family val="1"/>
      </rPr>
      <t xml:space="preserve"> 6 </t>
    </r>
    <r>
      <rPr>
        <sz val="12"/>
        <color indexed="8"/>
        <rFont val="Times New Roman"/>
        <family val="1"/>
      </rPr>
      <t xml:space="preserve">се въвежда единичната цена </t>
    </r>
    <r>
      <rPr>
        <b/>
        <sz val="12"/>
        <color indexed="8"/>
        <rFont val="Times New Roman"/>
        <family val="1"/>
      </rPr>
      <t xml:space="preserve">в лева </t>
    </r>
    <r>
      <rPr>
        <sz val="12"/>
        <color indexed="8"/>
        <rFont val="Times New Roman"/>
        <family val="1"/>
      </rPr>
      <t>на съответните активи/дейности без да се изписва валутата.</t>
    </r>
  </si>
  <si>
    <r>
      <t>В колона</t>
    </r>
    <r>
      <rPr>
        <b/>
        <sz val="12"/>
        <color indexed="8"/>
        <rFont val="Times New Roman"/>
        <family val="1"/>
      </rPr>
      <t xml:space="preserve"> 7</t>
    </r>
    <r>
      <rPr>
        <sz val="12"/>
        <color indexed="8"/>
        <rFont val="Times New Roman"/>
        <family val="1"/>
      </rPr>
      <t xml:space="preserve"> е заложена формула, която извежда резултата от умножението на стойностите от колони </t>
    </r>
    <r>
      <rPr>
        <b/>
        <sz val="12"/>
        <color indexed="8"/>
        <rFont val="Times New Roman"/>
        <family val="1"/>
      </rPr>
      <t>4</t>
    </r>
    <r>
      <rPr>
        <sz val="12"/>
        <color indexed="8"/>
        <rFont val="Times New Roman"/>
        <family val="1"/>
      </rPr>
      <t xml:space="preserve"> и </t>
    </r>
    <r>
      <rPr>
        <b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на съответния ред.</t>
    </r>
  </si>
  <si>
    <t>Наименование на кандидата</t>
  </si>
  <si>
    <t>Разходи за възнаграждения</t>
  </si>
  <si>
    <t>Други текущи разходи</t>
  </si>
  <si>
    <t>Възнаграждения</t>
  </si>
  <si>
    <t>Други текущи</t>
  </si>
  <si>
    <t>Година</t>
  </si>
  <si>
    <t>Сума на преките разходи за I-ва година:</t>
  </si>
  <si>
    <t>Сума на преките разходи за III-та година:</t>
  </si>
  <si>
    <t>Общи разходи с ДДС</t>
  </si>
  <si>
    <t>Общи разходи без ДДС</t>
  </si>
  <si>
    <r>
      <t xml:space="preserve">Текущи разходи
</t>
    </r>
    <r>
      <rPr>
        <i/>
        <sz val="12"/>
        <rFont val="Times New Roman"/>
        <family val="1"/>
      </rPr>
      <t>без ДДС</t>
    </r>
  </si>
  <si>
    <r>
      <t xml:space="preserve">Разходи за популяризиране
</t>
    </r>
    <r>
      <rPr>
        <i/>
        <sz val="12"/>
        <rFont val="Times New Roman"/>
        <family val="1"/>
      </rPr>
      <t>без ДДС</t>
    </r>
  </si>
  <si>
    <r>
      <t xml:space="preserve">Преки разходи
</t>
    </r>
    <r>
      <rPr>
        <i/>
        <sz val="12"/>
        <rFont val="Times New Roman"/>
        <family val="1"/>
      </rPr>
      <t>без ДДС</t>
    </r>
  </si>
  <si>
    <r>
      <t xml:space="preserve">Текущи разходи
</t>
    </r>
    <r>
      <rPr>
        <i/>
        <sz val="12"/>
        <rFont val="Times New Roman"/>
        <family val="1"/>
      </rPr>
      <t>с ДДС</t>
    </r>
  </si>
  <si>
    <r>
      <t xml:space="preserve">Разходи за популяризиране
</t>
    </r>
    <r>
      <rPr>
        <i/>
        <sz val="12"/>
        <rFont val="Times New Roman"/>
        <family val="1"/>
      </rPr>
      <t>с ДДС</t>
    </r>
  </si>
  <si>
    <r>
      <t xml:space="preserve">Преки разходи
</t>
    </r>
    <r>
      <rPr>
        <i/>
        <sz val="12"/>
        <rFont val="Times New Roman"/>
        <family val="1"/>
      </rPr>
      <t>с ДДС</t>
    </r>
  </si>
  <si>
    <t>ПРОГРАМА ЗА РАЗВИТИЕ НА СЕЛСКИТЕ РАЙОНИ 2014 – 2020 Г.</t>
  </si>
  <si>
    <t>Б И З Н Е С    П Л А Н</t>
  </si>
  <si>
    <t>(наименование на кандидата)</t>
  </si>
  <si>
    <t>Декларирам, че съм запознат с обстоятелството, че нося наказателна отговорност по чл. 248а от Наказателния кодекс за представени от мен неверни сведения.</t>
  </si>
  <si>
    <t>Забележки:</t>
  </si>
  <si>
    <t>1. В приложените в бизнес плана таблици могат да се добавят допълнителни редове в зависимост от спецификата на дейността, за която се кандидатства.</t>
  </si>
  <si>
    <t>І. Обща информация</t>
  </si>
  <si>
    <t>Брой на членовете</t>
  </si>
  <si>
    <t>Член на обединението                                                                            (Име)</t>
  </si>
  <si>
    <t>БУЛСТАТ/ЕГН/ЛНЧ</t>
  </si>
  <si>
    <t>Регистрационен номер на земеделския стопанин (УИН ЗП) по Наредба № 3</t>
  </si>
  <si>
    <t>1. Земя на членовете (за растениевъдство)</t>
  </si>
  <si>
    <t>Вид култура №</t>
  </si>
  <si>
    <t>Видове култури, с които всеки член на обединението участва в него</t>
  </si>
  <si>
    <t>Обработваема (използвана)  площ с намерение за засаждане/засяване (дка)</t>
  </si>
  <si>
    <t>Обработваема (използвана) площ със засадени/засети (дка)</t>
  </si>
  <si>
    <t>Производство на земеделски продукти</t>
  </si>
  <si>
    <t>n</t>
  </si>
  <si>
    <t>ОБЩО:</t>
  </si>
  <si>
    <t>Вид култура</t>
  </si>
  <si>
    <t>Средногодишно производство  (тона)</t>
  </si>
  <si>
    <t>2. Животни на членовете (за животновъдство)</t>
  </si>
  <si>
    <t>№ на животновъдния обект</t>
  </si>
  <si>
    <t>Вид животно (вкл. пчелни семейства)</t>
  </si>
  <si>
    <t xml:space="preserve"> Брой </t>
  </si>
  <si>
    <t>Забележка: За всеки вид животно информацията се записва на отделен ред и се отбелязват само тези животни, с които земеделският производител участва в обединението.</t>
  </si>
  <si>
    <r>
      <t xml:space="preserve">Вид животни 
</t>
    </r>
    <r>
      <rPr>
        <b/>
        <i/>
        <sz val="12"/>
        <rFont val="Times New Roman"/>
        <family val="1"/>
      </rPr>
      <t>(пчелни семейства или др.)</t>
    </r>
  </si>
  <si>
    <t>Брой</t>
  </si>
  <si>
    <t>Вид продукт</t>
  </si>
  <si>
    <r>
      <t>Средно-годишен</t>
    </r>
    <r>
      <rPr>
        <b/>
        <i/>
        <sz val="12"/>
        <rFont val="Times New Roman"/>
        <family val="1"/>
      </rPr>
      <t xml:space="preserve"> добив</t>
    </r>
  </si>
  <si>
    <t>Мерна единица
 (кг, л или др.)</t>
  </si>
  <si>
    <r>
      <t xml:space="preserve">Средногодишно </t>
    </r>
    <r>
      <rPr>
        <b/>
        <i/>
        <sz val="12"/>
        <rFont val="Times New Roman"/>
        <family val="1"/>
      </rPr>
      <t>производство</t>
    </r>
  </si>
  <si>
    <t xml:space="preserve">Производство </t>
  </si>
  <si>
    <r>
      <t>Забележка:</t>
    </r>
    <r>
      <rPr>
        <sz val="11"/>
        <rFont val="Times New Roman"/>
        <family val="1"/>
      </rPr>
      <t xml:space="preserve"> Средногодишното производство е произведението между броя на животните (колона 3) и средногодишния добив (колона 5) в съответната мерна единица (колона 6).</t>
    </r>
  </si>
  <si>
    <t>Вид / предназначение</t>
  </si>
  <si>
    <t>РЗП, м2</t>
  </si>
  <si>
    <r>
      <t xml:space="preserve">Състояние
</t>
    </r>
    <r>
      <rPr>
        <i/>
        <sz val="10"/>
        <color indexed="8"/>
        <rFont val="Times New Roman"/>
        <family val="1"/>
      </rPr>
      <t>(избира се от падащо меню)</t>
    </r>
  </si>
  <si>
    <t>Основание за ползване (собственост, наем, др.)</t>
  </si>
  <si>
    <t>Описание за какво се използват описаните в таблицата сгради:</t>
  </si>
  <si>
    <t>4. Машини, съоръжения и оборудване</t>
  </si>
  <si>
    <t>Вид</t>
  </si>
  <si>
    <t>Капацитет/ производителност</t>
  </si>
  <si>
    <t>Основание за ползване</t>
  </si>
  <si>
    <t>Описание за какво се използват описаните в таблицата машини, съоръжения и оборудване:</t>
  </si>
  <si>
    <t>5. Транспортни средства</t>
  </si>
  <si>
    <t>Капацитет</t>
  </si>
  <si>
    <r>
      <t xml:space="preserve">Състояние
</t>
    </r>
    <r>
      <rPr>
        <i/>
        <sz val="10"/>
        <color indexed="8"/>
        <rFont val="Times New Roman"/>
        <family val="1"/>
      </rPr>
      <t>(избира се от падащо меню, ако е приложимо)</t>
    </r>
  </si>
  <si>
    <t>Вид на продукцията</t>
  </si>
  <si>
    <t xml:space="preserve">Мерна единица </t>
  </si>
  <si>
    <t>Количество на продукцията</t>
  </si>
  <si>
    <t>II  година</t>
  </si>
  <si>
    <r>
      <t>III  година</t>
    </r>
    <r>
      <rPr>
        <b/>
        <i/>
        <strike/>
        <sz val="12"/>
        <color indexed="8"/>
        <rFont val="Times New Roman"/>
        <family val="1"/>
      </rPr>
      <t xml:space="preserve"> </t>
    </r>
  </si>
  <si>
    <t>Таблица 2.Б. Налична земя по видове култури общо за цялото обединение</t>
  </si>
  <si>
    <t>Таблица 3. А. Налични животни по видове за всеки член на обединението</t>
  </si>
  <si>
    <t>Таблица 3.Б. Налични животни по видове общо за цялото обединение</t>
  </si>
  <si>
    <t>Таблица 4Б. Описание на наличните машини, съоръжения и оборудване, които ползва обединението</t>
  </si>
  <si>
    <t>Таблица 4В. Описание на наличните транспортни средства, които ползва обединението</t>
  </si>
  <si>
    <t>Приложение № 3A към Условията за кандидатстване</t>
  </si>
  <si>
    <t>Забележка: В колона "4" се попълва усреднен годишен добив от дка за конкретната култура. В колона "5" автоматично се изчислява средногодишното производство за конкретната култура с мерна единица "тон", което е резултат от произведението между обработваемата площ (колона 3) и средногодишния добив (колона 4).</t>
  </si>
  <si>
    <t>I V година</t>
  </si>
  <si>
    <t>V  година</t>
  </si>
  <si>
    <r>
      <t>VI  година</t>
    </r>
    <r>
      <rPr>
        <b/>
        <i/>
        <strike/>
        <sz val="12"/>
        <color indexed="8"/>
        <rFont val="Times New Roman"/>
        <family val="1"/>
      </rPr>
      <t xml:space="preserve"> </t>
    </r>
  </si>
  <si>
    <t xml:space="preserve">I  година </t>
  </si>
  <si>
    <t>Година на подаване на колективния проект за сътрудничество</t>
  </si>
  <si>
    <t>ИНВЕСТИЦИОНЕН ПЛАН</t>
  </si>
  <si>
    <t>Съдържание:</t>
  </si>
  <si>
    <t>Подмярка 16.4 „Подкрепа за хоризонтално и вертикално сътрудничество между участниците във веригата на доставки"</t>
  </si>
  <si>
    <r>
      <t xml:space="preserve">В колона </t>
    </r>
    <r>
      <rPr>
        <b/>
        <sz val="12"/>
        <color indexed="8"/>
        <rFont val="Times New Roman"/>
        <family val="1"/>
      </rPr>
      <t xml:space="preserve">3 </t>
    </r>
    <r>
      <rPr>
        <sz val="12"/>
        <color indexed="8"/>
        <rFont val="Times New Roman"/>
        <family val="1"/>
      </rPr>
      <t xml:space="preserve">се описва конкретния разход </t>
    </r>
  </si>
  <si>
    <r>
      <t>Сума на преките разходи общо</t>
    </r>
    <r>
      <rPr>
        <b/>
        <sz val="12"/>
        <color indexed="8"/>
        <rFont val="Times New Roman"/>
        <family val="1"/>
      </rPr>
      <t>:</t>
    </r>
  </si>
  <si>
    <r>
      <t xml:space="preserve">В колона </t>
    </r>
    <r>
      <rPr>
        <b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на толкова редове, колкото са необходими, се описват наименованията на активите/дейностите, включително и марката и модела или друга спецификация, която го описва </t>
    </r>
    <r>
      <rPr>
        <i/>
        <sz val="12"/>
        <color indexed="8"/>
        <rFont val="Times New Roman"/>
        <family val="1"/>
      </rPr>
      <t>(напр. материал-вид,марка/модел и др.).</t>
    </r>
  </si>
  <si>
    <r>
      <rPr>
        <b/>
        <sz val="16"/>
        <color indexed="10"/>
        <rFont val="Times New Roman"/>
        <family val="1"/>
      </rPr>
      <t>Кандидатствам с ДДС:</t>
    </r>
    <r>
      <rPr>
        <b/>
        <sz val="11"/>
        <color indexed="10"/>
        <rFont val="Times New Roman"/>
        <family val="1"/>
      </rPr>
      <t xml:space="preserve">
</t>
    </r>
    <r>
      <rPr>
        <i/>
        <sz val="11"/>
        <color indexed="10"/>
        <rFont val="Times New Roman"/>
        <family val="1"/>
      </rPr>
      <t>(изберете от падащото меню)</t>
    </r>
  </si>
  <si>
    <r>
      <t xml:space="preserve">
ОБЩО РАЗХОДИ В ИНВЕСТИЦИОННИЯ ПЛАН
</t>
    </r>
    <r>
      <rPr>
        <b/>
        <sz val="20"/>
        <color indexed="10"/>
        <rFont val="Times New Roman"/>
        <family val="1"/>
      </rPr>
      <t>Важно: 
В таблицата от падащото меню се избира само дали се кандидатства с или без ДДС. 
В таблицата има изведени формули и не се извършват изчисления.</t>
    </r>
    <r>
      <rPr>
        <b/>
        <sz val="20"/>
        <color indexed="8"/>
        <rFont val="Times New Roman"/>
        <family val="1"/>
      </rPr>
      <t xml:space="preserve">
</t>
    </r>
  </si>
  <si>
    <t>Средногодишен добив (т./дка)</t>
  </si>
  <si>
    <r>
      <t xml:space="preserve">Забележка: За всяка култура информацията се записва на отделен ред и се отбелязва само тази част от площта на имота, с която земеделският стопанин използва за целите на проекта. </t>
    </r>
    <r>
      <rPr>
        <i/>
        <sz val="11"/>
        <rFont val="Times New Roman"/>
        <family val="1"/>
      </rPr>
      <t>В колона "</t>
    </r>
    <r>
      <rPr>
        <i/>
        <sz val="11"/>
        <rFont val="Times New Roman"/>
        <family val="1"/>
      </rPr>
      <t>5" и "</t>
    </r>
    <r>
      <rPr>
        <i/>
        <sz val="11"/>
        <rFont val="Times New Roman"/>
        <family val="1"/>
      </rPr>
      <t>6" се п</t>
    </r>
    <r>
      <rPr>
        <i/>
        <sz val="11"/>
        <color indexed="8"/>
        <rFont val="Times New Roman"/>
        <family val="1"/>
      </rPr>
      <t>осочват съответните данни към датата на подаване на проектното предложение. Предстоящите за засяване/засаждане култури през текущата към датата на кандидатстване стопанска година (попълва се в случай, че има култури, които са включени в анкетната карта и не са засети/ засадени към датата на подаване на проектното предложение).</t>
    </r>
  </si>
  <si>
    <t xml:space="preserve">Закупуване, включително чрез финансов лизинг на  превозни средства за транспортиране на продукция, включително хладилни превозни средства ,  необходими за изпълнение на дейностите, описани в колективния проект за сътрудничество </t>
  </si>
  <si>
    <t>Публикация в регионални медии</t>
  </si>
  <si>
    <r>
      <t xml:space="preserve">В кол. 8, 11, 14  се заявява броя часове отработено време </t>
    </r>
    <r>
      <rPr>
        <b/>
        <sz val="12"/>
        <color indexed="8"/>
        <rFont val="Times New Roman"/>
        <family val="1"/>
      </rPr>
      <t>за служител 1</t>
    </r>
    <r>
      <rPr>
        <sz val="12"/>
        <color indexed="8"/>
        <rFont val="Times New Roman"/>
        <family val="1"/>
      </rPr>
      <t xml:space="preserve"> в съответната година.  В кол. 9, 12, 15 се заявява броя на месеците от съответната година, в които служителят ще изпълнява функции, свързани дейността на обединението.</t>
    </r>
  </si>
  <si>
    <r>
      <t xml:space="preserve">В кол. 8, 11, 14 се заявява броя часове отработено време </t>
    </r>
    <r>
      <rPr>
        <b/>
        <sz val="12"/>
        <color indexed="8"/>
        <rFont val="Times New Roman"/>
        <family val="1"/>
      </rPr>
      <t>за служител 2</t>
    </r>
    <r>
      <rPr>
        <sz val="12"/>
        <color indexed="8"/>
        <rFont val="Times New Roman"/>
        <family val="1"/>
      </rPr>
      <t xml:space="preserve"> в съответната година.  В кол. 9, 12, 15 се заявява броя на месеците от съответната година, в които служителят ще изпълнява функции, свързани дейността на обединението.</t>
    </r>
  </si>
  <si>
    <r>
      <t xml:space="preserve">В кол. 8, 11, 14 се заявява броя часове отработено време </t>
    </r>
    <r>
      <rPr>
        <b/>
        <sz val="12"/>
        <color indexed="8"/>
        <rFont val="Times New Roman"/>
        <family val="1"/>
      </rPr>
      <t>за служител 3</t>
    </r>
    <r>
      <rPr>
        <sz val="12"/>
        <color indexed="8"/>
        <rFont val="Times New Roman"/>
        <family val="1"/>
      </rPr>
      <t xml:space="preserve"> в съответната година.  В кол. 9, 12, 15 се заявява броя на месеците от съответната година, в които служителят ще изпълнява функции, свързани дейността на обединението.</t>
    </r>
  </si>
  <si>
    <r>
      <t xml:space="preserve">Общо разходи
</t>
    </r>
    <r>
      <rPr>
        <i/>
        <sz val="12"/>
        <rFont val="Times New Roman"/>
        <family val="1"/>
      </rPr>
      <t>с ДДС</t>
    </r>
  </si>
  <si>
    <r>
      <t xml:space="preserve">Общо разходи
</t>
    </r>
    <r>
      <rPr>
        <i/>
        <sz val="12"/>
        <rFont val="Times New Roman"/>
        <family val="1"/>
      </rPr>
      <t>без ДДС</t>
    </r>
  </si>
  <si>
    <r>
      <t xml:space="preserve">В колони </t>
    </r>
    <r>
      <rPr>
        <b/>
        <sz val="12"/>
        <color indexed="8"/>
        <rFont val="Times New Roman"/>
        <family val="1"/>
      </rPr>
      <t xml:space="preserve">5, 8, 11 </t>
    </r>
    <r>
      <rPr>
        <sz val="12"/>
        <color indexed="8"/>
        <rFont val="Times New Roman"/>
        <family val="1"/>
      </rPr>
      <t>се въвеждат количествата от съответните разходи/дейности за съответната година.</t>
    </r>
  </si>
  <si>
    <r>
      <t>В колони</t>
    </r>
    <r>
      <rPr>
        <b/>
        <sz val="12"/>
        <color indexed="8"/>
        <rFont val="Times New Roman"/>
        <family val="1"/>
      </rPr>
      <t xml:space="preserve"> 7, 10, 13 </t>
    </r>
    <r>
      <rPr>
        <sz val="12"/>
        <color indexed="8"/>
        <rFont val="Times New Roman"/>
        <family val="1"/>
      </rPr>
      <t xml:space="preserve">се извежда резултата от умножението на стойностите от колони </t>
    </r>
    <r>
      <rPr>
        <b/>
        <sz val="12"/>
        <color indexed="8"/>
        <rFont val="Times New Roman"/>
        <family val="1"/>
      </rPr>
      <t>количество</t>
    </r>
    <r>
      <rPr>
        <sz val="12"/>
        <color indexed="8"/>
        <rFont val="Times New Roman"/>
        <family val="1"/>
      </rPr>
      <t xml:space="preserve"> и </t>
    </r>
    <r>
      <rPr>
        <b/>
        <sz val="12"/>
        <color indexed="8"/>
        <rFont val="Times New Roman"/>
        <family val="1"/>
      </rPr>
      <t>единична цена</t>
    </r>
    <r>
      <rPr>
        <sz val="12"/>
        <color indexed="8"/>
        <rFont val="Times New Roman"/>
        <family val="1"/>
      </rPr>
      <t xml:space="preserve"> на съответния ред за съответната година.</t>
    </r>
  </si>
  <si>
    <r>
      <t xml:space="preserve">В колона </t>
    </r>
    <r>
      <rPr>
        <b/>
        <sz val="12"/>
        <color indexed="8"/>
        <rFont val="Times New Roman"/>
        <family val="1"/>
      </rPr>
      <t xml:space="preserve">17 </t>
    </r>
    <r>
      <rPr>
        <sz val="12"/>
        <color indexed="8"/>
        <rFont val="Times New Roman"/>
        <family val="1"/>
      </rPr>
      <t>автоматично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се извежда резултата от сумирането на стойността на разхода по години.</t>
    </r>
  </si>
  <si>
    <r>
      <t xml:space="preserve">ТЕКУЩИ РАЗХОДИ ЗА СЪТРУДНИЧЕСТВО
</t>
    </r>
    <r>
      <rPr>
        <b/>
        <sz val="20"/>
        <color indexed="10"/>
        <rFont val="Times New Roman"/>
        <family val="1"/>
      </rPr>
      <t>(т. 1 от раздел 14.1. "Допустими разходи" от Условията за кандидатстване)</t>
    </r>
  </si>
  <si>
    <r>
      <t xml:space="preserve">Разходи за популяризиране на обединението
</t>
    </r>
    <r>
      <rPr>
        <b/>
        <sz val="20"/>
        <color indexed="10"/>
        <rFont val="Times New Roman"/>
        <family val="1"/>
      </rPr>
      <t>(т. 2 от раздел 14.1. "Допустими разходи" от Условията за кандидатстване)</t>
    </r>
  </si>
  <si>
    <r>
      <t xml:space="preserve">ПРЕКИ РАЗХОДИ
</t>
    </r>
    <r>
      <rPr>
        <b/>
        <sz val="20"/>
        <color indexed="10"/>
        <rFont val="Times New Roman"/>
        <family val="1"/>
      </rPr>
      <t>(т. 3 от раздел 14.1. "Допустими разходи" от Условията за кандидатстване)</t>
    </r>
  </si>
  <si>
    <t>Сума на преките разходи за II-ра година:</t>
  </si>
  <si>
    <t>Разходи за възнаграждения и социални осигуровки за лица, изпълняващи дейности, свързани с функционирането на оперативната група</t>
  </si>
  <si>
    <t>Наемане на офис</t>
  </si>
  <si>
    <t>Разходи за офис оборудване</t>
  </si>
  <si>
    <t>Разходи за канцеларски материали</t>
  </si>
  <si>
    <t>Разходи за командировки</t>
  </si>
  <si>
    <t>Пътни и дневни разходи при условията на националното законодателство (за един ден)</t>
  </si>
  <si>
    <t>Разходи за пътни, дневни и нощувки при условията на националното законодателство (за два дни)</t>
  </si>
  <si>
    <t>Разходи за офиса</t>
  </si>
  <si>
    <t>Месечни разходи за извършване на административна дейност, свързана с функционирането на оперативната група от един зает на трудов договор включително разходи за осигуровки</t>
  </si>
  <si>
    <t>Разходи за наем на офис</t>
  </si>
  <si>
    <t>Разходи за офис оборудване, включващи принтер, оборудвани работни места и компютри, съответстващи на броя на осигурените служители</t>
  </si>
  <si>
    <t xml:space="preserve">Канцеларски материали </t>
  </si>
  <si>
    <t xml:space="preserve">Разходи за ток, вода, интернет и телефон </t>
  </si>
  <si>
    <r>
      <t>В колона</t>
    </r>
    <r>
      <rPr>
        <b/>
        <sz val="12"/>
        <color indexed="8"/>
        <rFont val="Times New Roman"/>
        <family val="1"/>
      </rPr>
      <t xml:space="preserve"> 4 </t>
    </r>
    <r>
      <rPr>
        <sz val="12"/>
        <color indexed="8"/>
        <rFont val="Times New Roman"/>
        <family val="1"/>
      </rPr>
      <t>от падащото меню се избира мерната едниица за съответната дейност, съгласно Приложение № 1.</t>
    </r>
  </si>
  <si>
    <t>Закупуване, включително чрез финансов лизинг на машини и оборудване до пазарната стойност на актива</t>
  </si>
  <si>
    <t>Придобиване или разработка на компютърен софтуер и придобиване на патенти, лицензи, авторски права и търговски марки, свързани с дейността на обединението</t>
  </si>
  <si>
    <t xml:space="preserve">*В таблицата се посочва прогнозното количество продукция, която ще реализира обединението, за съответната година.
</t>
  </si>
  <si>
    <t>** I година е годината на подписване на административен договор.</t>
  </si>
  <si>
    <t xml:space="preserve">*** IV, V и VI година се попълват само в случай на проекти с включени инвестиционни разходи. </t>
  </si>
  <si>
    <t>Име на обединението, съгласно т. 3 от раздел 11.1 от Условията за кандидатстване</t>
  </si>
  <si>
    <t>Вид на участниците в обединението (ЗП, групи/организации на производители, предприятия в областта на преработката на храни, търговци на дребно)</t>
  </si>
  <si>
    <t>Таблица 2.А. Налична земя по видове култури, с която всеки член на обединението - земеделски стопанин участва</t>
  </si>
  <si>
    <t>Член на обединението                       (Име)</t>
  </si>
  <si>
    <t>Таблица 4А. Описание на наличните сгради и др. недвижими имоти, които ползва обединението</t>
  </si>
  <si>
    <t>3. Сгради и др. недвижими имоти</t>
  </si>
  <si>
    <t>I.ТЕКУЩИ РАЗХОДИ ЗА СЪТРУДНИЧЕСТВО - ТАБЛИЦА "ТЕКУЩИ РАЗХОДИ"</t>
  </si>
  <si>
    <t>II. РАЗХОДИ ЗА ПОЛПУЛЯРИЗИРАНЕ НА ОБЕДИНЕНИЕТО -ТАБЛИЦА " РАЗХОДИ ЗА ПОПУЛЯРИЗИРАНЕ"</t>
  </si>
  <si>
    <t>II. ПРЕКИ РАЗХОДИ - ТАБЛИЦА "ПРЕКИ РАЗХОДИ"</t>
  </si>
  <si>
    <t>Търговия на селскостопански продукти</t>
  </si>
  <si>
    <t>Таблица 5. Прогнозна търговска програма за продукцията на обединението</t>
  </si>
  <si>
    <t>Местонахождение / Област, община, населено място/ЕКАТТЕ</t>
  </si>
  <si>
    <t>други разходи за популяризиране, съответстващи на условието по т. 6 от Раздел 13.2 „Условия за допустимост на дейностите“</t>
  </si>
  <si>
    <t>Седалище на обединението (населено място, община, област)</t>
  </si>
  <si>
    <t xml:space="preserve">Правноорганизационна форма на обединението, съгласно т. 2 от раздел 11.1. "Критерии за допустимост на кандидатите" от Условията за кандидатстване                          </t>
  </si>
  <si>
    <t>Члена на обединението
(Име)</t>
  </si>
  <si>
    <r>
      <t>В колони</t>
    </r>
    <r>
      <rPr>
        <b/>
        <sz val="12"/>
        <color indexed="8"/>
        <rFont val="Times New Roman"/>
        <family val="1"/>
      </rPr>
      <t xml:space="preserve"> 6, 9, 12 се попълват стойности съгласно Приложение № 1 (без ДДС)</t>
    </r>
    <r>
      <rPr>
        <sz val="12"/>
        <color indexed="8"/>
        <rFont val="Times New Roman"/>
        <family val="1"/>
      </rPr>
      <t>.</t>
    </r>
  </si>
  <si>
    <t>текущ ремонт на помещения, използвани за реализиране на дейностите по проектното предложение, представено от обединението</t>
  </si>
  <si>
    <t>*I година</t>
  </si>
  <si>
    <t>*I година е годината на подписване на административен договор.</t>
  </si>
  <si>
    <t>*I-ва година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</si>
</sst>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[$-402]dd\ mmmm\ yyyy\ &quot;г.&quot;"/>
    <numFmt numFmtId="175" formatCode="#,##0.000"/>
    <numFmt numFmtId="176" formatCode="#,##0.0000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-* #,##0.00\ [$лв.-402]_-;\-* #,##0.00\ [$лв.-402]_-;_-* &quot;-&quot;??\ [$лв.-402]_-;_-@_-"/>
    <numFmt numFmtId="183" formatCode="0.0%"/>
    <numFmt numFmtId="184" formatCode="#,##0.00\ &quot;лв.&quot;"/>
    <numFmt numFmtId="185" formatCode="#,##0.00\ _л_в_.;[Red]#,##0.00\ _л_в_."/>
    <numFmt numFmtId="186" formatCode="#,##0.00;[Red]#,##0.00"/>
    <numFmt numFmtId="187" formatCode="#,##0.00\ &quot;лв.&quot;;[Red]#,##0.00\ &quot;лв.&quot;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b/>
      <sz val="20"/>
      <color indexed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1"/>
      <color indexed="8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i/>
      <sz val="10"/>
      <color indexed="8"/>
      <name val="Times New Roman"/>
      <family val="1"/>
    </font>
    <font>
      <b/>
      <i/>
      <strike/>
      <sz val="12"/>
      <color indexed="8"/>
      <name val="Times New Roman"/>
      <family val="1"/>
    </font>
    <font>
      <b/>
      <sz val="11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9"/>
      <name val="Calibri"/>
      <family val="2"/>
    </font>
    <font>
      <sz val="12"/>
      <color indexed="9"/>
      <name val="Times New Roman"/>
      <family val="1"/>
    </font>
    <font>
      <b/>
      <sz val="12"/>
      <color indexed="8"/>
      <name val="Calibri"/>
      <family val="2"/>
    </font>
    <font>
      <sz val="20"/>
      <color indexed="8"/>
      <name val="Calibri"/>
      <family val="2"/>
    </font>
    <font>
      <sz val="20"/>
      <color indexed="9"/>
      <name val="Calibri"/>
      <family val="2"/>
    </font>
    <font>
      <b/>
      <sz val="14"/>
      <color indexed="10"/>
      <name val="Times New Roman"/>
      <family val="1"/>
    </font>
    <font>
      <b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8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i/>
      <sz val="11"/>
      <color indexed="8"/>
      <name val="Calibri"/>
      <family val="2"/>
    </font>
    <font>
      <sz val="20"/>
      <color indexed="8"/>
      <name val="Times New Roman"/>
      <family val="1"/>
    </font>
    <font>
      <b/>
      <i/>
      <sz val="11"/>
      <color indexed="8"/>
      <name val="Calibri"/>
      <family val="2"/>
    </font>
    <font>
      <sz val="12"/>
      <color indexed="10"/>
      <name val="Times New Roman"/>
      <family val="1"/>
    </font>
    <font>
      <b/>
      <sz val="16"/>
      <color indexed="8"/>
      <name val="Times New Roman"/>
      <family val="1"/>
    </font>
    <font>
      <i/>
      <sz val="10"/>
      <color indexed="60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0"/>
      <name val="Calibri"/>
      <family val="2"/>
    </font>
    <font>
      <sz val="12"/>
      <color theme="0"/>
      <name val="Times New Roman"/>
      <family val="1"/>
    </font>
    <font>
      <b/>
      <sz val="20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</font>
    <font>
      <sz val="20"/>
      <color theme="1"/>
      <name val="Calibri"/>
      <family val="2"/>
    </font>
    <font>
      <sz val="20"/>
      <color theme="0"/>
      <name val="Calibri"/>
      <family val="2"/>
    </font>
    <font>
      <b/>
      <sz val="14"/>
      <color rgb="FFFF0000"/>
      <name val="Times New Roman"/>
      <family val="1"/>
    </font>
    <font>
      <b/>
      <sz val="11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18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rgb="FFFF0000"/>
      <name val="Times New Roman"/>
      <family val="1"/>
    </font>
    <font>
      <i/>
      <sz val="11"/>
      <color theme="1"/>
      <name val="Calibri"/>
      <family val="2"/>
    </font>
    <font>
      <sz val="20"/>
      <color theme="1"/>
      <name val="Times New Roman"/>
      <family val="1"/>
    </font>
    <font>
      <b/>
      <i/>
      <sz val="11"/>
      <color theme="1"/>
      <name val="Calibri"/>
      <family val="2"/>
    </font>
    <font>
      <sz val="12"/>
      <color rgb="FFFF0000"/>
      <name val="Times New Roman"/>
      <family val="1"/>
    </font>
    <font>
      <b/>
      <sz val="16"/>
      <color theme="1"/>
      <name val="Times New Roman"/>
      <family val="1"/>
    </font>
    <font>
      <i/>
      <sz val="10"/>
      <color rgb="FFC0000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/>
      <top style="medium"/>
      <bottom>
        <color indexed="63"/>
      </bottom>
    </border>
    <border>
      <left style="medium"/>
      <right/>
      <top style="medium"/>
      <bottom style="medium"/>
    </border>
    <border>
      <left style="thin"/>
      <right style="medium"/>
      <top style="medium"/>
      <bottom>
        <color indexed="63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thin"/>
      <right/>
      <top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499">
    <xf numFmtId="0" fontId="0" fillId="0" borderId="0" xfId="0" applyFont="1" applyAlignment="1">
      <alignment/>
    </xf>
    <xf numFmtId="0" fontId="81" fillId="0" borderId="0" xfId="0" applyFont="1" applyFill="1" applyBorder="1" applyAlignment="1" applyProtection="1">
      <alignment/>
      <protection/>
    </xf>
    <xf numFmtId="0" fontId="81" fillId="0" borderId="0" xfId="0" applyFont="1" applyFill="1" applyAlignment="1" applyProtection="1">
      <alignment/>
      <protection/>
    </xf>
    <xf numFmtId="0" fontId="81" fillId="0" borderId="0" xfId="0" applyFont="1" applyFill="1" applyBorder="1" applyAlignment="1" applyProtection="1">
      <alignment horizontal="center" vertical="center"/>
      <protection/>
    </xf>
    <xf numFmtId="4" fontId="81" fillId="0" borderId="0" xfId="0" applyNumberFormat="1" applyFont="1" applyFill="1" applyBorder="1" applyAlignment="1" applyProtection="1">
      <alignment/>
      <protection/>
    </xf>
    <xf numFmtId="4" fontId="82" fillId="33" borderId="10" xfId="0" applyNumberFormat="1" applyFont="1" applyFill="1" applyBorder="1" applyAlignment="1" applyProtection="1">
      <alignment vertical="center" wrapText="1"/>
      <protection/>
    </xf>
    <xf numFmtId="0" fontId="81" fillId="0" borderId="0" xfId="0" applyFont="1" applyAlignment="1" applyProtection="1">
      <alignment/>
      <protection/>
    </xf>
    <xf numFmtId="0" fontId="83" fillId="0" borderId="0" xfId="0" applyFont="1" applyAlignment="1" applyProtection="1">
      <alignment/>
      <protection/>
    </xf>
    <xf numFmtId="0" fontId="81" fillId="0" borderId="0" xfId="0" applyFont="1" applyAlignment="1" applyProtection="1">
      <alignment horizontal="center" vertical="center"/>
      <protection/>
    </xf>
    <xf numFmtId="0" fontId="81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9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79" fillId="0" borderId="11" xfId="0" applyFont="1" applyBorder="1" applyAlignment="1" applyProtection="1">
      <alignment horizontal="center" vertical="center"/>
      <protection/>
    </xf>
    <xf numFmtId="0" fontId="42" fillId="34" borderId="11" xfId="0" applyFont="1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84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 horizontal="center"/>
      <protection/>
    </xf>
    <xf numFmtId="0" fontId="42" fillId="34" borderId="11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 horizontal="center" vertical="center"/>
      <protection/>
    </xf>
    <xf numFmtId="0" fontId="82" fillId="0" borderId="11" xfId="0" applyFont="1" applyBorder="1" applyAlignment="1" applyProtection="1">
      <alignment horizontal="center" vertical="center" wrapText="1"/>
      <protection/>
    </xf>
    <xf numFmtId="0" fontId="85" fillId="0" borderId="11" xfId="0" applyFont="1" applyBorder="1" applyAlignment="1" applyProtection="1">
      <alignment horizontal="center" vertical="center" wrapText="1"/>
      <protection/>
    </xf>
    <xf numFmtId="0" fontId="86" fillId="0" borderId="11" xfId="0" applyFont="1" applyBorder="1" applyAlignment="1" applyProtection="1">
      <alignment horizontal="center" vertical="center" wrapText="1"/>
      <protection/>
    </xf>
    <xf numFmtId="0" fontId="81" fillId="0" borderId="11" xfId="0" applyFont="1" applyBorder="1" applyAlignment="1" applyProtection="1">
      <alignment vertical="center" wrapText="1"/>
      <protection/>
    </xf>
    <xf numFmtId="0" fontId="82" fillId="0" borderId="0" xfId="0" applyFont="1" applyAlignment="1" applyProtection="1">
      <alignment horizontal="left" vertical="center"/>
      <protection/>
    </xf>
    <xf numFmtId="0" fontId="81" fillId="0" borderId="11" xfId="0" applyFont="1" applyBorder="1" applyAlignment="1" applyProtection="1">
      <alignment horizontal="center" vertical="center"/>
      <protection/>
    </xf>
    <xf numFmtId="0" fontId="81" fillId="0" borderId="11" xfId="0" applyFont="1" applyBorder="1" applyAlignment="1" applyProtection="1">
      <alignment horizontal="center" vertical="center" wrapText="1"/>
      <protection/>
    </xf>
    <xf numFmtId="0" fontId="81" fillId="0" borderId="11" xfId="0" applyFont="1" applyBorder="1" applyAlignment="1" applyProtection="1">
      <alignment horizontal="justify" vertical="center" wrapText="1"/>
      <protection/>
    </xf>
    <xf numFmtId="0" fontId="81" fillId="35" borderId="11" xfId="0" applyFont="1" applyFill="1" applyBorder="1" applyAlignment="1" applyProtection="1">
      <alignment horizontal="justify" vertical="center" wrapText="1"/>
      <protection/>
    </xf>
    <xf numFmtId="0" fontId="82" fillId="0" borderId="12" xfId="0" applyFont="1" applyBorder="1" applyAlignment="1" applyProtection="1">
      <alignment horizontal="center" vertical="center" wrapText="1"/>
      <protection/>
    </xf>
    <xf numFmtId="0" fontId="85" fillId="0" borderId="11" xfId="0" applyFont="1" applyBorder="1" applyAlignment="1" applyProtection="1">
      <alignment horizontal="center" vertical="center"/>
      <protection/>
    </xf>
    <xf numFmtId="0" fontId="81" fillId="0" borderId="11" xfId="0" applyFont="1" applyBorder="1" applyAlignment="1" applyProtection="1">
      <alignment horizontal="justify" vertical="center"/>
      <protection/>
    </xf>
    <xf numFmtId="0" fontId="87" fillId="0" borderId="11" xfId="0" applyFont="1" applyBorder="1" applyAlignment="1" applyProtection="1">
      <alignment horizontal="justify" vertical="center"/>
      <protection/>
    </xf>
    <xf numFmtId="0" fontId="87" fillId="0" borderId="12" xfId="0" applyFont="1" applyBorder="1" applyAlignment="1" applyProtection="1">
      <alignment horizontal="justify" vertical="center"/>
      <protection/>
    </xf>
    <xf numFmtId="0" fontId="81" fillId="0" borderId="0" xfId="0" applyFont="1" applyAlignment="1">
      <alignment/>
    </xf>
    <xf numFmtId="0" fontId="81" fillId="0" borderId="11" xfId="0" applyFont="1" applyBorder="1" applyAlignment="1">
      <alignment horizontal="justify" vertical="center"/>
    </xf>
    <xf numFmtId="9" fontId="81" fillId="0" borderId="0" xfId="0" applyNumberFormat="1" applyFont="1" applyAlignment="1" applyProtection="1">
      <alignment/>
      <protection/>
    </xf>
    <xf numFmtId="0" fontId="81" fillId="0" borderId="0" xfId="0" applyFont="1" applyAlignment="1">
      <alignment horizontal="right" vertical="center"/>
    </xf>
    <xf numFmtId="0" fontId="82" fillId="0" borderId="0" xfId="0" applyFont="1" applyAlignment="1">
      <alignment/>
    </xf>
    <xf numFmtId="0" fontId="81" fillId="0" borderId="0" xfId="0" applyFont="1" applyAlignment="1">
      <alignment vertical="top"/>
    </xf>
    <xf numFmtId="0" fontId="84" fillId="0" borderId="0" xfId="0" applyFont="1" applyAlignment="1">
      <alignment horizontal="center" vertical="top" wrapText="1"/>
    </xf>
    <xf numFmtId="0" fontId="81" fillId="33" borderId="11" xfId="0" applyFont="1" applyFill="1" applyBorder="1" applyAlignment="1">
      <alignment horizontal="center" vertical="center" wrapText="1"/>
    </xf>
    <xf numFmtId="0" fontId="87" fillId="33" borderId="11" xfId="0" applyFont="1" applyFill="1" applyBorder="1" applyAlignment="1">
      <alignment vertical="center" wrapText="1"/>
    </xf>
    <xf numFmtId="182" fontId="81" fillId="33" borderId="11" xfId="0" applyNumberFormat="1" applyFont="1" applyFill="1" applyBorder="1" applyAlignment="1">
      <alignment horizontal="center" vertical="center" wrapText="1"/>
    </xf>
    <xf numFmtId="0" fontId="81" fillId="0" borderId="0" xfId="0" applyFont="1" applyAlignment="1" applyProtection="1">
      <alignment/>
      <protection/>
    </xf>
    <xf numFmtId="0" fontId="88" fillId="0" borderId="0" xfId="0" applyFont="1" applyAlignment="1" applyProtection="1">
      <alignment/>
      <protection/>
    </xf>
    <xf numFmtId="4" fontId="88" fillId="0" borderId="0" xfId="0" applyNumberFormat="1" applyFont="1" applyAlignment="1" applyProtection="1">
      <alignment/>
      <protection/>
    </xf>
    <xf numFmtId="0" fontId="89" fillId="0" borderId="0" xfId="0" applyFont="1" applyAlignment="1" applyProtection="1">
      <alignment/>
      <protection/>
    </xf>
    <xf numFmtId="0" fontId="89" fillId="0" borderId="0" xfId="0" applyFont="1" applyFill="1" applyAlignment="1" applyProtection="1">
      <alignment/>
      <protection/>
    </xf>
    <xf numFmtId="0" fontId="89" fillId="0" borderId="0" xfId="0" applyFont="1" applyBorder="1" applyAlignment="1" applyProtection="1">
      <alignment/>
      <protection/>
    </xf>
    <xf numFmtId="0" fontId="81" fillId="0" borderId="0" xfId="0" applyFont="1" applyAlignment="1" applyProtection="1">
      <alignment horizontal="center"/>
      <protection/>
    </xf>
    <xf numFmtId="4" fontId="81" fillId="0" borderId="0" xfId="0" applyNumberFormat="1" applyFont="1" applyFill="1" applyBorder="1" applyAlignment="1" applyProtection="1">
      <alignment horizontal="center"/>
      <protection/>
    </xf>
    <xf numFmtId="0" fontId="81" fillId="0" borderId="0" xfId="0" applyFont="1" applyFill="1" applyBorder="1" applyAlignment="1" applyProtection="1">
      <alignment horizontal="center"/>
      <protection/>
    </xf>
    <xf numFmtId="0" fontId="81" fillId="0" borderId="0" xfId="0" applyFont="1" applyAlignment="1">
      <alignment horizontal="center" vertical="center"/>
    </xf>
    <xf numFmtId="0" fontId="81" fillId="0" borderId="11" xfId="0" applyFont="1" applyBorder="1" applyAlignment="1" applyProtection="1">
      <alignment horizontal="center" vertical="center" wrapText="1"/>
      <protection locked="0"/>
    </xf>
    <xf numFmtId="0" fontId="81" fillId="0" borderId="0" xfId="0" applyFont="1" applyAlignment="1" applyProtection="1">
      <alignment horizontal="justify" vertical="center"/>
      <protection/>
    </xf>
    <xf numFmtId="0" fontId="81" fillId="0" borderId="0" xfId="0" applyFont="1" applyAlignment="1" applyProtection="1">
      <alignment horizontal="right" vertical="center"/>
      <protection/>
    </xf>
    <xf numFmtId="0" fontId="81" fillId="0" borderId="0" xfId="0" applyFont="1" applyAlignment="1" applyProtection="1">
      <alignment horizontal="left" vertical="center"/>
      <protection/>
    </xf>
    <xf numFmtId="0" fontId="90" fillId="0" borderId="0" xfId="0" applyFont="1" applyAlignment="1">
      <alignment horizontal="center" vertical="center" wrapText="1"/>
    </xf>
    <xf numFmtId="0" fontId="90" fillId="0" borderId="0" xfId="0" applyFont="1" applyAlignment="1">
      <alignment horizontal="center" vertical="center"/>
    </xf>
    <xf numFmtId="0" fontId="91" fillId="36" borderId="11" xfId="0" applyFont="1" applyFill="1" applyBorder="1" applyAlignment="1">
      <alignment horizontal="center" vertical="center" wrapText="1"/>
    </xf>
    <xf numFmtId="0" fontId="87" fillId="0" borderId="11" xfId="0" applyFont="1" applyBorder="1" applyAlignment="1">
      <alignment vertical="center" wrapText="1"/>
    </xf>
    <xf numFmtId="0" fontId="87" fillId="0" borderId="11" xfId="0" applyFont="1" applyBorder="1" applyAlignment="1">
      <alignment horizontal="center" vertical="center" wrapText="1"/>
    </xf>
    <xf numFmtId="0" fontId="81" fillId="0" borderId="11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0" fontId="82" fillId="0" borderId="0" xfId="0" applyFont="1" applyFill="1" applyAlignment="1" applyProtection="1">
      <alignment/>
      <protection/>
    </xf>
    <xf numFmtId="0" fontId="84" fillId="33" borderId="0" xfId="0" applyFont="1" applyFill="1" applyAlignment="1" applyProtection="1">
      <alignment/>
      <protection/>
    </xf>
    <xf numFmtId="0" fontId="82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84" fillId="0" borderId="0" xfId="0" applyFont="1" applyAlignment="1">
      <alignment horizontal="center" wrapText="1"/>
    </xf>
    <xf numFmtId="0" fontId="84" fillId="33" borderId="0" xfId="0" applyFont="1" applyFill="1" applyAlignment="1">
      <alignment/>
    </xf>
    <xf numFmtId="0" fontId="82" fillId="0" borderId="0" xfId="0" applyFont="1" applyAlignment="1" applyProtection="1">
      <alignment horizontal="center" vertical="center" wrapText="1"/>
      <protection/>
    </xf>
    <xf numFmtId="0" fontId="83" fillId="0" borderId="0" xfId="0" applyFont="1" applyAlignment="1" applyProtection="1">
      <alignment horizontal="center" vertical="center"/>
      <protection/>
    </xf>
    <xf numFmtId="0" fontId="81" fillId="33" borderId="11" xfId="0" applyFont="1" applyFill="1" applyBorder="1" applyAlignment="1" applyProtection="1">
      <alignment horizontal="center" vertical="center" wrapText="1"/>
      <protection/>
    </xf>
    <xf numFmtId="0" fontId="83" fillId="0" borderId="0" xfId="0" applyFont="1" applyAlignment="1" applyProtection="1">
      <alignment horizontal="center"/>
      <protection/>
    </xf>
    <xf numFmtId="0" fontId="81" fillId="0" borderId="13" xfId="0" applyFont="1" applyBorder="1" applyAlignment="1" applyProtection="1">
      <alignment horizontal="center" vertical="center" wrapText="1"/>
      <protection locked="0"/>
    </xf>
    <xf numFmtId="0" fontId="81" fillId="0" borderId="11" xfId="0" applyFont="1" applyBorder="1" applyAlignment="1" applyProtection="1">
      <alignment horizontal="left" vertical="center" wrapText="1"/>
      <protection locked="0"/>
    </xf>
    <xf numFmtId="185" fontId="81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81" fillId="0" borderId="13" xfId="0" applyFont="1" applyFill="1" applyBorder="1" applyAlignment="1" applyProtection="1">
      <alignment horizontal="center" vertical="center" wrapText="1"/>
      <protection locked="0"/>
    </xf>
    <xf numFmtId="0" fontId="83" fillId="0" borderId="0" xfId="0" applyFont="1" applyAlignment="1" applyProtection="1">
      <alignment vertical="center"/>
      <protection locked="0"/>
    </xf>
    <xf numFmtId="0" fontId="92" fillId="0" borderId="15" xfId="0" applyFont="1" applyBorder="1" applyAlignment="1" applyProtection="1">
      <alignment horizontal="center" vertical="center"/>
      <protection/>
    </xf>
    <xf numFmtId="0" fontId="83" fillId="0" borderId="16" xfId="0" applyFont="1" applyBorder="1" applyAlignment="1" applyProtection="1">
      <alignment horizontal="center" vertical="center"/>
      <protection/>
    </xf>
    <xf numFmtId="0" fontId="83" fillId="0" borderId="17" xfId="0" applyFont="1" applyBorder="1" applyAlignment="1" applyProtection="1">
      <alignment horizontal="center" vertical="center"/>
      <protection/>
    </xf>
    <xf numFmtId="0" fontId="83" fillId="0" borderId="0" xfId="0" applyFont="1" applyAlignment="1" applyProtection="1">
      <alignment/>
      <protection/>
    </xf>
    <xf numFmtId="0" fontId="83" fillId="0" borderId="11" xfId="0" applyFont="1" applyBorder="1" applyAlignment="1" applyProtection="1">
      <alignment horizontal="center" vertical="center"/>
      <protection/>
    </xf>
    <xf numFmtId="0" fontId="92" fillId="0" borderId="11" xfId="0" applyFont="1" applyBorder="1" applyAlignment="1" applyProtection="1">
      <alignment horizontal="center" vertical="center"/>
      <protection/>
    </xf>
    <xf numFmtId="0" fontId="92" fillId="0" borderId="11" xfId="0" applyFont="1" applyBorder="1" applyAlignment="1" applyProtection="1">
      <alignment horizontal="center" vertical="center" wrapText="1"/>
      <protection/>
    </xf>
    <xf numFmtId="0" fontId="83" fillId="0" borderId="11" xfId="0" applyFont="1" applyBorder="1" applyAlignment="1" applyProtection="1">
      <alignment horizontal="center"/>
      <protection/>
    </xf>
    <xf numFmtId="0" fontId="93" fillId="0" borderId="0" xfId="0" applyFont="1" applyAlignment="1" applyProtection="1">
      <alignment/>
      <protection/>
    </xf>
    <xf numFmtId="0" fontId="90" fillId="0" borderId="0" xfId="0" applyFont="1" applyAlignment="1">
      <alignment/>
    </xf>
    <xf numFmtId="0" fontId="82" fillId="0" borderId="0" xfId="0" applyFont="1" applyAlignment="1" applyProtection="1">
      <alignment horizontal="center" vertical="center"/>
      <protection/>
    </xf>
    <xf numFmtId="0" fontId="88" fillId="0" borderId="0" xfId="0" applyFont="1" applyAlignment="1" applyProtection="1">
      <alignment horizontal="center" vertical="center"/>
      <protection/>
    </xf>
    <xf numFmtId="0" fontId="88" fillId="0" borderId="0" xfId="0" applyFont="1" applyAlignment="1" applyProtection="1">
      <alignment horizontal="center"/>
      <protection/>
    </xf>
    <xf numFmtId="0" fontId="81" fillId="0" borderId="11" xfId="0" applyNumberFormat="1" applyFont="1" applyBorder="1" applyAlignment="1" applyProtection="1">
      <alignment horizontal="right" vertical="center" wrapText="1"/>
      <protection locked="0"/>
    </xf>
    <xf numFmtId="4" fontId="81" fillId="0" borderId="11" xfId="0" applyNumberFormat="1" applyFont="1" applyBorder="1" applyAlignment="1" applyProtection="1">
      <alignment horizontal="right" vertical="center" wrapText="1"/>
      <protection locked="0"/>
    </xf>
    <xf numFmtId="4" fontId="88" fillId="0" borderId="0" xfId="0" applyNumberFormat="1" applyFont="1" applyAlignment="1" applyProtection="1">
      <alignment vertical="center"/>
      <protection locked="0"/>
    </xf>
    <xf numFmtId="0" fontId="88" fillId="0" borderId="0" xfId="0" applyFont="1" applyAlignment="1" applyProtection="1">
      <alignment vertical="center"/>
      <protection locked="0"/>
    </xf>
    <xf numFmtId="0" fontId="94" fillId="0" borderId="0" xfId="0" applyFont="1" applyAlignment="1" applyProtection="1">
      <alignment/>
      <protection/>
    </xf>
    <xf numFmtId="4" fontId="81" fillId="33" borderId="14" xfId="0" applyNumberFormat="1" applyFont="1" applyFill="1" applyBorder="1" applyAlignment="1" applyProtection="1">
      <alignment horizontal="right" vertical="center" wrapText="1"/>
      <protection locked="0"/>
    </xf>
    <xf numFmtId="0" fontId="81" fillId="0" borderId="12" xfId="0" applyFont="1" applyBorder="1" applyAlignment="1" applyProtection="1">
      <alignment horizontal="left" vertical="center" wrapText="1"/>
      <protection locked="0"/>
    </xf>
    <xf numFmtId="0" fontId="81" fillId="0" borderId="12" xfId="0" applyNumberFormat="1" applyFont="1" applyBorder="1" applyAlignment="1" applyProtection="1">
      <alignment horizontal="right" vertical="center" wrapText="1"/>
      <protection locked="0"/>
    </xf>
    <xf numFmtId="0" fontId="81" fillId="0" borderId="12" xfId="0" applyFont="1" applyBorder="1" applyAlignment="1" applyProtection="1">
      <alignment horizontal="center" vertical="center" wrapText="1"/>
      <protection locked="0"/>
    </xf>
    <xf numFmtId="4" fontId="81" fillId="0" borderId="12" xfId="0" applyNumberFormat="1" applyFont="1" applyBorder="1" applyAlignment="1" applyProtection="1">
      <alignment horizontal="right" vertical="center" wrapText="1"/>
      <protection locked="0"/>
    </xf>
    <xf numFmtId="4" fontId="81" fillId="33" borderId="18" xfId="0" applyNumberFormat="1" applyFont="1" applyFill="1" applyBorder="1" applyAlignment="1" applyProtection="1">
      <alignment horizontal="right" vertical="center" wrapText="1"/>
      <protection locked="0"/>
    </xf>
    <xf numFmtId="0" fontId="81" fillId="0" borderId="19" xfId="0" applyFont="1" applyBorder="1" applyAlignment="1" applyProtection="1">
      <alignment horizontal="center" vertical="center" wrapText="1"/>
      <protection locked="0"/>
    </xf>
    <xf numFmtId="0" fontId="81" fillId="0" borderId="20" xfId="0" applyFont="1" applyBorder="1" applyAlignment="1" applyProtection="1">
      <alignment horizontal="left" vertical="center" wrapText="1"/>
      <protection locked="0"/>
    </xf>
    <xf numFmtId="0" fontId="81" fillId="0" borderId="20" xfId="0" applyNumberFormat="1" applyFont="1" applyBorder="1" applyAlignment="1" applyProtection="1">
      <alignment horizontal="right" vertical="center" wrapText="1"/>
      <protection locked="0"/>
    </xf>
    <xf numFmtId="0" fontId="81" fillId="0" borderId="20" xfId="0" applyFont="1" applyBorder="1" applyAlignment="1" applyProtection="1">
      <alignment horizontal="center" vertical="center" wrapText="1"/>
      <protection locked="0"/>
    </xf>
    <xf numFmtId="4" fontId="81" fillId="0" borderId="20" xfId="0" applyNumberFormat="1" applyFont="1" applyBorder="1" applyAlignment="1" applyProtection="1">
      <alignment horizontal="right" vertical="center" wrapText="1"/>
      <protection locked="0"/>
    </xf>
    <xf numFmtId="4" fontId="81" fillId="33" borderId="21" xfId="0" applyNumberFormat="1" applyFont="1" applyFill="1" applyBorder="1" applyAlignment="1" applyProtection="1">
      <alignment horizontal="right" vertical="center" wrapText="1"/>
      <protection locked="0"/>
    </xf>
    <xf numFmtId="0" fontId="81" fillId="33" borderId="22" xfId="0" applyFont="1" applyFill="1" applyBorder="1" applyAlignment="1" applyProtection="1">
      <alignment horizontal="center" vertical="center" wrapText="1"/>
      <protection/>
    </xf>
    <xf numFmtId="0" fontId="81" fillId="33" borderId="23" xfId="0" applyFont="1" applyFill="1" applyBorder="1" applyAlignment="1" applyProtection="1">
      <alignment horizontal="center" vertical="center" wrapText="1"/>
      <protection/>
    </xf>
    <xf numFmtId="0" fontId="81" fillId="33" borderId="24" xfId="0" applyFont="1" applyFill="1" applyBorder="1" applyAlignment="1" applyProtection="1">
      <alignment horizontal="center" vertical="center" wrapText="1"/>
      <protection/>
    </xf>
    <xf numFmtId="44" fontId="81" fillId="33" borderId="14" xfId="0" applyNumberFormat="1" applyFont="1" applyFill="1" applyBorder="1" applyAlignment="1">
      <alignment horizontal="right" vertical="center" wrapText="1"/>
    </xf>
    <xf numFmtId="0" fontId="81" fillId="33" borderId="13" xfId="0" applyFont="1" applyFill="1" applyBorder="1" applyAlignment="1">
      <alignment horizontal="center" vertical="center" wrapText="1"/>
    </xf>
    <xf numFmtId="0" fontId="87" fillId="33" borderId="25" xfId="0" applyFont="1" applyFill="1" applyBorder="1" applyAlignment="1">
      <alignment horizontal="center" vertical="center" wrapText="1"/>
    </xf>
    <xf numFmtId="0" fontId="81" fillId="33" borderId="26" xfId="0" applyFont="1" applyFill="1" applyBorder="1" applyAlignment="1">
      <alignment horizontal="center" vertical="center" wrapText="1"/>
    </xf>
    <xf numFmtId="182" fontId="81" fillId="33" borderId="26" xfId="0" applyNumberFormat="1" applyFont="1" applyFill="1" applyBorder="1" applyAlignment="1">
      <alignment horizontal="center" vertical="center" wrapText="1"/>
    </xf>
    <xf numFmtId="0" fontId="81" fillId="0" borderId="26" xfId="0" applyFont="1" applyBorder="1" applyAlignment="1" applyProtection="1">
      <alignment horizontal="center" vertical="center" wrapText="1"/>
      <protection locked="0"/>
    </xf>
    <xf numFmtId="44" fontId="81" fillId="33" borderId="27" xfId="0" applyNumberFormat="1" applyFont="1" applyFill="1" applyBorder="1" applyAlignment="1">
      <alignment horizontal="right" vertical="center" wrapText="1"/>
    </xf>
    <xf numFmtId="0" fontId="82" fillId="35" borderId="26" xfId="0" applyFont="1" applyFill="1" applyBorder="1" applyAlignment="1">
      <alignment horizontal="center" vertical="center" wrapText="1"/>
    </xf>
    <xf numFmtId="0" fontId="82" fillId="35" borderId="27" xfId="0" applyFont="1" applyFill="1" applyBorder="1" applyAlignment="1">
      <alignment horizontal="center" vertical="center" wrapText="1"/>
    </xf>
    <xf numFmtId="44" fontId="81" fillId="33" borderId="21" xfId="0" applyNumberFormat="1" applyFont="1" applyFill="1" applyBorder="1" applyAlignment="1">
      <alignment horizontal="right" vertical="center" wrapText="1"/>
    </xf>
    <xf numFmtId="0" fontId="82" fillId="35" borderId="22" xfId="0" applyFont="1" applyFill="1" applyBorder="1" applyAlignment="1">
      <alignment horizontal="center" vertical="center" wrapText="1"/>
    </xf>
    <xf numFmtId="0" fontId="82" fillId="35" borderId="23" xfId="0" applyFont="1" applyFill="1" applyBorder="1" applyAlignment="1">
      <alignment horizontal="center" vertical="center" wrapText="1"/>
    </xf>
    <xf numFmtId="0" fontId="82" fillId="35" borderId="24" xfId="0" applyFont="1" applyFill="1" applyBorder="1" applyAlignment="1">
      <alignment horizontal="center" vertical="center" wrapText="1"/>
    </xf>
    <xf numFmtId="44" fontId="82" fillId="35" borderId="10" xfId="44" applyNumberFormat="1" applyFont="1" applyFill="1" applyBorder="1" applyAlignment="1">
      <alignment horizontal="right" vertical="center" wrapText="1"/>
    </xf>
    <xf numFmtId="0" fontId="82" fillId="35" borderId="28" xfId="0" applyFont="1" applyFill="1" applyBorder="1" applyAlignment="1">
      <alignment horizontal="center" vertical="center" wrapText="1"/>
    </xf>
    <xf numFmtId="6" fontId="81" fillId="33" borderId="29" xfId="0" applyNumberFormat="1" applyFont="1" applyFill="1" applyBorder="1" applyAlignment="1">
      <alignment horizontal="center" vertical="center" wrapText="1"/>
    </xf>
    <xf numFmtId="6" fontId="81" fillId="33" borderId="30" xfId="0" applyNumberFormat="1" applyFont="1" applyFill="1" applyBorder="1" applyAlignment="1">
      <alignment horizontal="center" vertical="center" wrapText="1"/>
    </xf>
    <xf numFmtId="6" fontId="7" fillId="33" borderId="30" xfId="0" applyNumberFormat="1" applyFont="1" applyFill="1" applyBorder="1" applyAlignment="1">
      <alignment horizontal="center" vertical="center" wrapText="1"/>
    </xf>
    <xf numFmtId="0" fontId="82" fillId="35" borderId="25" xfId="0" applyFont="1" applyFill="1" applyBorder="1" applyAlignment="1">
      <alignment horizontal="center" vertical="center" wrapText="1"/>
    </xf>
    <xf numFmtId="0" fontId="81" fillId="33" borderId="25" xfId="0" applyFont="1" applyFill="1" applyBorder="1" applyAlignment="1">
      <alignment horizontal="center" vertical="center" wrapText="1"/>
    </xf>
    <xf numFmtId="0" fontId="95" fillId="33" borderId="0" xfId="0" applyFont="1" applyFill="1" applyAlignment="1" applyProtection="1">
      <alignment/>
      <protection/>
    </xf>
    <xf numFmtId="0" fontId="85" fillId="33" borderId="25" xfId="0" applyFont="1" applyFill="1" applyBorder="1" applyAlignment="1" applyProtection="1">
      <alignment horizontal="center" vertical="center" wrapText="1"/>
      <protection/>
    </xf>
    <xf numFmtId="0" fontId="85" fillId="33" borderId="26" xfId="0" applyFont="1" applyFill="1" applyBorder="1" applyAlignment="1" applyProtection="1">
      <alignment horizontal="center" vertical="center" wrapText="1"/>
      <protection/>
    </xf>
    <xf numFmtId="0" fontId="85" fillId="33" borderId="27" xfId="0" applyFont="1" applyFill="1" applyBorder="1" applyAlignment="1" applyProtection="1">
      <alignment horizontal="center" vertical="center" wrapText="1"/>
      <protection/>
    </xf>
    <xf numFmtId="185" fontId="81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81" fillId="0" borderId="19" xfId="0" applyFont="1" applyFill="1" applyBorder="1" applyAlignment="1" applyProtection="1">
      <alignment horizontal="center" vertical="center" wrapText="1"/>
      <protection locked="0"/>
    </xf>
    <xf numFmtId="4" fontId="81" fillId="33" borderId="31" xfId="0" applyNumberFormat="1" applyFont="1" applyFill="1" applyBorder="1" applyAlignment="1" applyProtection="1">
      <alignment horizontal="right" vertical="center" wrapText="1"/>
      <protection locked="0"/>
    </xf>
    <xf numFmtId="0" fontId="83" fillId="33" borderId="22" xfId="0" applyFont="1" applyFill="1" applyBorder="1" applyAlignment="1" applyProtection="1">
      <alignment horizontal="center"/>
      <protection/>
    </xf>
    <xf numFmtId="0" fontId="83" fillId="33" borderId="23" xfId="0" applyFont="1" applyFill="1" applyBorder="1" applyAlignment="1" applyProtection="1">
      <alignment horizontal="center"/>
      <protection/>
    </xf>
    <xf numFmtId="0" fontId="83" fillId="33" borderId="24" xfId="0" applyFont="1" applyFill="1" applyBorder="1" applyAlignment="1" applyProtection="1">
      <alignment horizontal="center"/>
      <protection/>
    </xf>
    <xf numFmtId="0" fontId="81" fillId="33" borderId="10" xfId="0" applyFont="1" applyFill="1" applyBorder="1" applyAlignment="1" applyProtection="1">
      <alignment horizontal="center" vertical="center" wrapText="1"/>
      <protection/>
    </xf>
    <xf numFmtId="0" fontId="81" fillId="33" borderId="0" xfId="0" applyFont="1" applyFill="1" applyBorder="1" applyAlignment="1">
      <alignment horizontal="center" vertical="center" wrapText="1"/>
    </xf>
    <xf numFmtId="0" fontId="81" fillId="0" borderId="0" xfId="0" applyFont="1" applyBorder="1" applyAlignment="1" applyProtection="1">
      <alignment horizontal="center" vertical="center" wrapText="1"/>
      <protection locked="0"/>
    </xf>
    <xf numFmtId="0" fontId="87" fillId="0" borderId="0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vertical="center" wrapText="1"/>
    </xf>
    <xf numFmtId="0" fontId="81" fillId="0" borderId="0" xfId="0" applyFont="1" applyFill="1" applyBorder="1" applyAlignment="1">
      <alignment horizontal="center" vertical="center" wrapText="1"/>
    </xf>
    <xf numFmtId="182" fontId="81" fillId="0" borderId="0" xfId="0" applyNumberFormat="1" applyFont="1" applyFill="1" applyBorder="1" applyAlignment="1">
      <alignment horizontal="center" vertical="center" wrapText="1"/>
    </xf>
    <xf numFmtId="6" fontId="81" fillId="33" borderId="32" xfId="0" applyNumberFormat="1" applyFont="1" applyFill="1" applyBorder="1" applyAlignment="1">
      <alignment horizontal="center" vertical="center" wrapText="1"/>
    </xf>
    <xf numFmtId="0" fontId="81" fillId="33" borderId="33" xfId="0" applyFont="1" applyFill="1" applyBorder="1" applyAlignment="1">
      <alignment horizontal="center" vertical="center" wrapText="1"/>
    </xf>
    <xf numFmtId="44" fontId="81" fillId="33" borderId="18" xfId="0" applyNumberFormat="1" applyFont="1" applyFill="1" applyBorder="1" applyAlignment="1">
      <alignment horizontal="right" vertical="center" wrapText="1"/>
    </xf>
    <xf numFmtId="44" fontId="82" fillId="35" borderId="17" xfId="44" applyNumberFormat="1" applyFont="1" applyFill="1" applyBorder="1" applyAlignment="1">
      <alignment horizontal="right" vertical="center" wrapText="1"/>
    </xf>
    <xf numFmtId="44" fontId="81" fillId="33" borderId="10" xfId="0" applyNumberFormat="1" applyFont="1" applyFill="1" applyBorder="1" applyAlignment="1">
      <alignment horizontal="right" vertical="center" wrapText="1"/>
    </xf>
    <xf numFmtId="0" fontId="84" fillId="0" borderId="0" xfId="0" applyFont="1" applyAlignment="1" applyProtection="1">
      <alignment horizontal="center" vertical="center"/>
      <protection/>
    </xf>
    <xf numFmtId="0" fontId="82" fillId="0" borderId="0" xfId="0" applyFont="1" applyFill="1" applyBorder="1" applyAlignment="1" applyProtection="1">
      <alignment horizontal="center"/>
      <protection/>
    </xf>
    <xf numFmtId="0" fontId="81" fillId="0" borderId="34" xfId="0" applyFont="1" applyBorder="1" applyAlignment="1" applyProtection="1">
      <alignment horizontal="left" vertical="center" wrapText="1"/>
      <protection locked="0"/>
    </xf>
    <xf numFmtId="0" fontId="81" fillId="0" borderId="34" xfId="0" applyNumberFormat="1" applyFont="1" applyBorder="1" applyAlignment="1" applyProtection="1">
      <alignment horizontal="right" vertical="center" wrapText="1"/>
      <protection locked="0"/>
    </xf>
    <xf numFmtId="4" fontId="81" fillId="0" borderId="34" xfId="0" applyNumberFormat="1" applyFont="1" applyBorder="1" applyAlignment="1" applyProtection="1">
      <alignment horizontal="right" vertical="center" wrapText="1"/>
      <protection locked="0"/>
    </xf>
    <xf numFmtId="4" fontId="81" fillId="33" borderId="35" xfId="0" applyNumberFormat="1" applyFont="1" applyFill="1" applyBorder="1" applyAlignment="1" applyProtection="1">
      <alignment horizontal="right" vertical="center" wrapText="1"/>
      <protection locked="0"/>
    </xf>
    <xf numFmtId="0" fontId="84" fillId="0" borderId="0" xfId="0" applyFont="1" applyFill="1" applyAlignment="1" applyProtection="1">
      <alignment/>
      <protection/>
    </xf>
    <xf numFmtId="0" fontId="81" fillId="0" borderId="0" xfId="0" applyFont="1" applyBorder="1" applyAlignment="1" applyProtection="1">
      <alignment horizontal="center" vertical="center"/>
      <protection/>
    </xf>
    <xf numFmtId="0" fontId="88" fillId="0" borderId="0" xfId="0" applyFont="1" applyBorder="1" applyAlignment="1" applyProtection="1">
      <alignment/>
      <protection/>
    </xf>
    <xf numFmtId="0" fontId="83" fillId="0" borderId="0" xfId="0" applyFont="1" applyBorder="1" applyAlignment="1" applyProtection="1">
      <alignment/>
      <protection/>
    </xf>
    <xf numFmtId="187" fontId="82" fillId="33" borderId="36" xfId="0" applyNumberFormat="1" applyFont="1" applyFill="1" applyBorder="1" applyAlignment="1" applyProtection="1">
      <alignment horizontal="right" vertical="center" wrapText="1"/>
      <protection locked="0"/>
    </xf>
    <xf numFmtId="0" fontId="7" fillId="37" borderId="37" xfId="0" applyFont="1" applyFill="1" applyBorder="1" applyAlignment="1">
      <alignment horizontal="left"/>
    </xf>
    <xf numFmtId="0" fontId="7" fillId="37" borderId="32" xfId="0" applyFont="1" applyFill="1" applyBorder="1" applyAlignment="1">
      <alignment horizontal="left"/>
    </xf>
    <xf numFmtId="0" fontId="7" fillId="37" borderId="38" xfId="0" applyFont="1" applyFill="1" applyBorder="1" applyAlignment="1">
      <alignment horizontal="left"/>
    </xf>
    <xf numFmtId="0" fontId="9" fillId="37" borderId="39" xfId="0" applyFont="1" applyFill="1" applyBorder="1" applyAlignment="1">
      <alignment horizontal="center" vertical="top"/>
    </xf>
    <xf numFmtId="0" fontId="9" fillId="37" borderId="37" xfId="0" applyFont="1" applyFill="1" applyBorder="1" applyAlignment="1">
      <alignment horizontal="center" vertical="top"/>
    </xf>
    <xf numFmtId="0" fontId="9" fillId="37" borderId="37" xfId="0" applyFont="1" applyFill="1" applyBorder="1" applyAlignment="1">
      <alignment horizontal="center" vertical="top" wrapText="1"/>
    </xf>
    <xf numFmtId="0" fontId="9" fillId="37" borderId="15" xfId="0" applyFont="1" applyFill="1" applyBorder="1" applyAlignment="1">
      <alignment horizontal="center" vertical="top" wrapText="1"/>
    </xf>
    <xf numFmtId="44" fontId="7" fillId="35" borderId="37" xfId="0" applyNumberFormat="1" applyFont="1" applyFill="1" applyBorder="1" applyAlignment="1">
      <alignment/>
    </xf>
    <xf numFmtId="44" fontId="7" fillId="35" borderId="32" xfId="0" applyNumberFormat="1" applyFont="1" applyFill="1" applyBorder="1" applyAlignment="1">
      <alignment/>
    </xf>
    <xf numFmtId="44" fontId="7" fillId="35" borderId="38" xfId="0" applyNumberFormat="1" applyFont="1" applyFill="1" applyBorder="1" applyAlignment="1">
      <alignment/>
    </xf>
    <xf numFmtId="44" fontId="7" fillId="35" borderId="10" xfId="0" applyNumberFormat="1" applyFont="1" applyFill="1" applyBorder="1" applyAlignment="1">
      <alignment vertical="center"/>
    </xf>
    <xf numFmtId="0" fontId="9" fillId="37" borderId="39" xfId="0" applyFont="1" applyFill="1" applyBorder="1" applyAlignment="1">
      <alignment horizontal="center" wrapText="1"/>
    </xf>
    <xf numFmtId="0" fontId="9" fillId="37" borderId="37" xfId="0" applyFont="1" applyFill="1" applyBorder="1" applyAlignment="1">
      <alignment horizontal="center" wrapText="1"/>
    </xf>
    <xf numFmtId="182" fontId="9" fillId="35" borderId="37" xfId="0" applyNumberFormat="1" applyFont="1" applyFill="1" applyBorder="1" applyAlignment="1">
      <alignment vertical="center"/>
    </xf>
    <xf numFmtId="182" fontId="9" fillId="35" borderId="15" xfId="0" applyNumberFormat="1" applyFont="1" applyFill="1" applyBorder="1" applyAlignment="1">
      <alignment horizontal="center" vertical="center"/>
    </xf>
    <xf numFmtId="0" fontId="9" fillId="37" borderId="40" xfId="0" applyFont="1" applyFill="1" applyBorder="1" applyAlignment="1">
      <alignment horizontal="center" wrapText="1"/>
    </xf>
    <xf numFmtId="0" fontId="9" fillId="37" borderId="28" xfId="0" applyFont="1" applyFill="1" applyBorder="1" applyAlignment="1">
      <alignment horizontal="center" wrapText="1"/>
    </xf>
    <xf numFmtId="182" fontId="9" fillId="35" borderId="28" xfId="0" applyNumberFormat="1" applyFont="1" applyFill="1" applyBorder="1" applyAlignment="1">
      <alignment vertical="center"/>
    </xf>
    <xf numFmtId="182" fontId="9" fillId="35" borderId="10" xfId="0" applyNumberFormat="1" applyFont="1" applyFill="1" applyBorder="1" applyAlignment="1">
      <alignment vertical="center"/>
    </xf>
    <xf numFmtId="44" fontId="7" fillId="35" borderId="41" xfId="0" applyNumberFormat="1" applyFont="1" applyFill="1" applyBorder="1" applyAlignment="1">
      <alignment horizontal="right" vertical="center"/>
    </xf>
    <xf numFmtId="44" fontId="7" fillId="35" borderId="10" xfId="0" applyNumberFormat="1" applyFont="1" applyFill="1" applyBorder="1" applyAlignment="1">
      <alignment horizontal="center" vertical="center"/>
    </xf>
    <xf numFmtId="44" fontId="7" fillId="35" borderId="36" xfId="0" applyNumberFormat="1" applyFont="1" applyFill="1" applyBorder="1" applyAlignment="1">
      <alignment horizontal="center" vertical="center"/>
    </xf>
    <xf numFmtId="0" fontId="81" fillId="0" borderId="32" xfId="0" applyFont="1" applyBorder="1" applyAlignment="1">
      <alignment/>
    </xf>
    <xf numFmtId="0" fontId="81" fillId="0" borderId="42" xfId="0" applyFont="1" applyBorder="1" applyAlignment="1">
      <alignment/>
    </xf>
    <xf numFmtId="0" fontId="81" fillId="0" borderId="43" xfId="0" applyFont="1" applyBorder="1" applyAlignment="1">
      <alignment/>
    </xf>
    <xf numFmtId="0" fontId="81" fillId="0" borderId="0" xfId="0" applyFont="1" applyBorder="1" applyAlignment="1">
      <alignment/>
    </xf>
    <xf numFmtId="0" fontId="96" fillId="0" borderId="44" xfId="0" applyFont="1" applyBorder="1" applyAlignment="1">
      <alignment horizontal="right"/>
    </xf>
    <xf numFmtId="0" fontId="97" fillId="0" borderId="32" xfId="0" applyFont="1" applyBorder="1" applyAlignment="1">
      <alignment horizontal="center"/>
    </xf>
    <xf numFmtId="0" fontId="97" fillId="0" borderId="42" xfId="0" applyFont="1" applyBorder="1" applyAlignment="1">
      <alignment horizontal="center"/>
    </xf>
    <xf numFmtId="0" fontId="97" fillId="0" borderId="45" xfId="0" applyFont="1" applyBorder="1" applyAlignment="1">
      <alignment horizontal="center"/>
    </xf>
    <xf numFmtId="0" fontId="98" fillId="0" borderId="43" xfId="0" applyFont="1" applyBorder="1" applyAlignment="1">
      <alignment horizontal="center"/>
    </xf>
    <xf numFmtId="0" fontId="98" fillId="0" borderId="0" xfId="0" applyFont="1" applyBorder="1" applyAlignment="1">
      <alignment horizontal="center"/>
    </xf>
    <xf numFmtId="0" fontId="98" fillId="0" borderId="44" xfId="0" applyFont="1" applyBorder="1" applyAlignment="1">
      <alignment horizontal="center"/>
    </xf>
    <xf numFmtId="0" fontId="85" fillId="0" borderId="43" xfId="0" applyFont="1" applyBorder="1" applyAlignment="1">
      <alignment/>
    </xf>
    <xf numFmtId="0" fontId="85" fillId="0" borderId="0" xfId="0" applyFont="1" applyBorder="1" applyAlignment="1">
      <alignment/>
    </xf>
    <xf numFmtId="0" fontId="85" fillId="0" borderId="44" xfId="0" applyFont="1" applyBorder="1" applyAlignment="1">
      <alignment/>
    </xf>
    <xf numFmtId="0" fontId="81" fillId="0" borderId="43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0" fontId="81" fillId="0" borderId="44" xfId="0" applyFont="1" applyBorder="1" applyAlignment="1">
      <alignment horizontal="center"/>
    </xf>
    <xf numFmtId="0" fontId="81" fillId="0" borderId="43" xfId="0" applyFont="1" applyBorder="1" applyAlignment="1">
      <alignment horizontal="center" wrapText="1"/>
    </xf>
    <xf numFmtId="0" fontId="81" fillId="0" borderId="0" xfId="0" applyFont="1" applyBorder="1" applyAlignment="1">
      <alignment horizontal="center" wrapText="1"/>
    </xf>
    <xf numFmtId="0" fontId="81" fillId="0" borderId="44" xfId="0" applyFont="1" applyBorder="1" applyAlignment="1">
      <alignment horizontal="center" wrapText="1"/>
    </xf>
    <xf numFmtId="0" fontId="82" fillId="0" borderId="43" xfId="0" applyFont="1" applyBorder="1" applyAlignment="1">
      <alignment/>
    </xf>
    <xf numFmtId="0" fontId="82" fillId="0" borderId="0" xfId="0" applyFont="1" applyBorder="1" applyAlignment="1">
      <alignment/>
    </xf>
    <xf numFmtId="0" fontId="82" fillId="0" borderId="44" xfId="0" applyFont="1" applyBorder="1" applyAlignment="1">
      <alignment/>
    </xf>
    <xf numFmtId="0" fontId="0" fillId="0" borderId="29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0" xfId="0" applyAlignment="1">
      <alignment wrapText="1"/>
    </xf>
    <xf numFmtId="0" fontId="83" fillId="0" borderId="0" xfId="0" applyFont="1" applyAlignment="1">
      <alignment/>
    </xf>
    <xf numFmtId="0" fontId="99" fillId="33" borderId="13" xfId="0" applyFont="1" applyFill="1" applyBorder="1" applyAlignment="1">
      <alignment horizontal="justify" vertical="center" wrapText="1"/>
    </xf>
    <xf numFmtId="0" fontId="85" fillId="0" borderId="14" xfId="0" applyFont="1" applyBorder="1" applyAlignment="1">
      <alignment horizontal="justify" vertical="center" wrapText="1"/>
    </xf>
    <xf numFmtId="0" fontId="99" fillId="0" borderId="14" xfId="0" applyFont="1" applyBorder="1" applyAlignment="1">
      <alignment horizontal="justify" vertical="center" wrapText="1"/>
    </xf>
    <xf numFmtId="0" fontId="99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3" fillId="0" borderId="11" xfId="0" applyFont="1" applyBorder="1" applyAlignment="1">
      <alignment/>
    </xf>
    <xf numFmtId="0" fontId="99" fillId="0" borderId="11" xfId="0" applyFont="1" applyBorder="1" applyAlignment="1">
      <alignment horizontal="center" wrapText="1"/>
    </xf>
    <xf numFmtId="0" fontId="85" fillId="0" borderId="11" xfId="0" applyFont="1" applyBorder="1" applyAlignment="1">
      <alignment horizontal="center" vertical="top" wrapText="1"/>
    </xf>
    <xf numFmtId="0" fontId="12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5" fillId="0" borderId="11" xfId="0" applyFont="1" applyBorder="1" applyAlignment="1">
      <alignment horizontal="justify" wrapText="1"/>
    </xf>
    <xf numFmtId="0" fontId="86" fillId="0" borderId="30" xfId="0" applyFont="1" applyBorder="1" applyAlignment="1">
      <alignment/>
    </xf>
    <xf numFmtId="0" fontId="86" fillId="0" borderId="11" xfId="0" applyFont="1" applyBorder="1" applyAlignment="1">
      <alignment/>
    </xf>
    <xf numFmtId="0" fontId="96" fillId="33" borderId="0" xfId="0" applyFont="1" applyFill="1" applyAlignment="1">
      <alignment/>
    </xf>
    <xf numFmtId="0" fontId="86" fillId="33" borderId="0" xfId="0" applyFont="1" applyFill="1" applyAlignment="1">
      <alignment/>
    </xf>
    <xf numFmtId="0" fontId="82" fillId="0" borderId="0" xfId="0" applyFont="1" applyFill="1" applyBorder="1" applyAlignment="1">
      <alignment horizontal="center" vertical="center" wrapText="1"/>
    </xf>
    <xf numFmtId="0" fontId="100" fillId="0" borderId="11" xfId="0" applyFont="1" applyBorder="1" applyAlignment="1">
      <alignment horizontal="justify" wrapText="1"/>
    </xf>
    <xf numFmtId="0" fontId="100" fillId="0" borderId="11" xfId="0" applyFont="1" applyBorder="1" applyAlignment="1">
      <alignment horizontal="center" vertical="top" wrapText="1"/>
    </xf>
    <xf numFmtId="0" fontId="14" fillId="33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justify" wrapText="1"/>
    </xf>
    <xf numFmtId="0" fontId="10" fillId="0" borderId="3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48" xfId="0" applyFont="1" applyBorder="1" applyAlignment="1">
      <alignment vertical="top" wrapText="1"/>
    </xf>
    <xf numFmtId="0" fontId="42" fillId="0" borderId="11" xfId="0" applyFont="1" applyBorder="1" applyAlignment="1">
      <alignment/>
    </xf>
    <xf numFmtId="0" fontId="85" fillId="0" borderId="11" xfId="0" applyFont="1" applyBorder="1" applyAlignment="1">
      <alignment horizontal="center" vertical="center" wrapText="1"/>
    </xf>
    <xf numFmtId="0" fontId="86" fillId="0" borderId="11" xfId="0" applyFont="1" applyBorder="1" applyAlignment="1">
      <alignment/>
    </xf>
    <xf numFmtId="0" fontId="96" fillId="33" borderId="46" xfId="0" applyFont="1" applyFill="1" applyBorder="1" applyAlignment="1">
      <alignment/>
    </xf>
    <xf numFmtId="0" fontId="86" fillId="33" borderId="0" xfId="0" applyFont="1" applyFill="1" applyAlignment="1">
      <alignment/>
    </xf>
    <xf numFmtId="0" fontId="85" fillId="0" borderId="13" xfId="0" applyFont="1" applyBorder="1" applyAlignment="1">
      <alignment horizontal="justify" wrapText="1"/>
    </xf>
    <xf numFmtId="0" fontId="99" fillId="33" borderId="49" xfId="0" applyFont="1" applyFill="1" applyBorder="1" applyAlignment="1">
      <alignment horizontal="center" vertical="center" wrapText="1"/>
    </xf>
    <xf numFmtId="0" fontId="99" fillId="33" borderId="50" xfId="0" applyFont="1" applyFill="1" applyBorder="1" applyAlignment="1">
      <alignment horizontal="center" vertical="center" wrapText="1"/>
    </xf>
    <xf numFmtId="0" fontId="12" fillId="33" borderId="34" xfId="0" applyFont="1" applyFill="1" applyBorder="1" applyAlignment="1">
      <alignment horizontal="center" vertical="center" wrapText="1"/>
    </xf>
    <xf numFmtId="0" fontId="12" fillId="33" borderId="35" xfId="0" applyFont="1" applyFill="1" applyBorder="1" applyAlignment="1">
      <alignment horizontal="center" vertical="center" wrapText="1"/>
    </xf>
    <xf numFmtId="0" fontId="99" fillId="33" borderId="13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186" fontId="86" fillId="33" borderId="14" xfId="0" applyNumberFormat="1" applyFont="1" applyFill="1" applyBorder="1" applyAlignment="1">
      <alignment/>
    </xf>
    <xf numFmtId="0" fontId="85" fillId="0" borderId="25" xfId="0" applyFont="1" applyBorder="1" applyAlignment="1">
      <alignment horizontal="justify" wrapText="1"/>
    </xf>
    <xf numFmtId="0" fontId="86" fillId="0" borderId="38" xfId="0" applyFont="1" applyBorder="1" applyAlignment="1">
      <alignment/>
    </xf>
    <xf numFmtId="0" fontId="86" fillId="0" borderId="26" xfId="0" applyFont="1" applyBorder="1" applyAlignment="1">
      <alignment/>
    </xf>
    <xf numFmtId="186" fontId="86" fillId="33" borderId="27" xfId="0" applyNumberFormat="1" applyFont="1" applyFill="1" applyBorder="1" applyAlignment="1">
      <alignment/>
    </xf>
    <xf numFmtId="186" fontId="96" fillId="33" borderId="24" xfId="0" applyNumberFormat="1" applyFont="1" applyFill="1" applyBorder="1" applyAlignment="1">
      <alignment/>
    </xf>
    <xf numFmtId="186" fontId="99" fillId="33" borderId="26" xfId="0" applyNumberFormat="1" applyFont="1" applyFill="1" applyBorder="1" applyAlignment="1">
      <alignment wrapText="1"/>
    </xf>
    <xf numFmtId="186" fontId="99" fillId="33" borderId="27" xfId="0" applyNumberFormat="1" applyFont="1" applyFill="1" applyBorder="1" applyAlignment="1">
      <alignment wrapText="1"/>
    </xf>
    <xf numFmtId="0" fontId="99" fillId="33" borderId="19" xfId="0" applyFont="1" applyFill="1" applyBorder="1" applyAlignment="1">
      <alignment horizontal="left" vertical="center" wrapText="1"/>
    </xf>
    <xf numFmtId="0" fontId="85" fillId="0" borderId="21" xfId="0" applyFont="1" applyBorder="1" applyAlignment="1">
      <alignment horizontal="justify" vertical="center" wrapText="1"/>
    </xf>
    <xf numFmtId="0" fontId="14" fillId="0" borderId="45" xfId="0" applyFont="1" applyBorder="1" applyAlignment="1">
      <alignment horizontal="right"/>
    </xf>
    <xf numFmtId="0" fontId="79" fillId="0" borderId="51" xfId="0" applyFont="1" applyBorder="1" applyAlignment="1">
      <alignment/>
    </xf>
    <xf numFmtId="0" fontId="0" fillId="0" borderId="0" xfId="0" applyBorder="1" applyAlignment="1">
      <alignment/>
    </xf>
    <xf numFmtId="0" fontId="0" fillId="0" borderId="52" xfId="0" applyBorder="1" applyAlignment="1">
      <alignment/>
    </xf>
    <xf numFmtId="0" fontId="101" fillId="0" borderId="51" xfId="0" applyFont="1" applyBorder="1" applyAlignment="1">
      <alignment/>
    </xf>
    <xf numFmtId="0" fontId="101" fillId="0" borderId="0" xfId="0" applyFont="1" applyBorder="1" applyAlignment="1">
      <alignment/>
    </xf>
    <xf numFmtId="0" fontId="0" fillId="0" borderId="51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81" fillId="38" borderId="0" xfId="0" applyFont="1" applyFill="1" applyBorder="1" applyAlignment="1" applyProtection="1">
      <alignment/>
      <protection/>
    </xf>
    <xf numFmtId="0" fontId="81" fillId="38" borderId="0" xfId="0" applyFont="1" applyFill="1" applyAlignment="1" applyProtection="1">
      <alignment/>
      <protection/>
    </xf>
    <xf numFmtId="187" fontId="91" fillId="33" borderId="36" xfId="0" applyNumberFormat="1" applyFont="1" applyFill="1" applyBorder="1" applyAlignment="1" applyProtection="1">
      <alignment horizontal="right" vertical="center" wrapText="1"/>
      <protection/>
    </xf>
    <xf numFmtId="9" fontId="102" fillId="39" borderId="10" xfId="0" applyNumberFormat="1" applyFont="1" applyFill="1" applyBorder="1" applyAlignment="1" applyProtection="1">
      <alignment horizontal="center" vertical="center"/>
      <protection locked="0"/>
    </xf>
    <xf numFmtId="0" fontId="99" fillId="33" borderId="11" xfId="0" applyFont="1" applyFill="1" applyBorder="1" applyAlignment="1">
      <alignment horizontal="center" wrapText="1"/>
    </xf>
    <xf numFmtId="0" fontId="85" fillId="0" borderId="11" xfId="0" applyFont="1" applyBorder="1" applyAlignment="1">
      <alignment horizontal="center" vertical="top" wrapText="1"/>
    </xf>
    <xf numFmtId="0" fontId="85" fillId="0" borderId="11" xfId="0" applyFont="1" applyBorder="1" applyAlignment="1">
      <alignment horizontal="center" wrapText="1"/>
    </xf>
    <xf numFmtId="0" fontId="81" fillId="33" borderId="11" xfId="0" applyFont="1" applyFill="1" applyBorder="1" applyAlignment="1">
      <alignment horizontal="left" vertical="center" wrapText="1"/>
    </xf>
    <xf numFmtId="0" fontId="87" fillId="33" borderId="26" xfId="0" applyFont="1" applyFill="1" applyBorder="1" applyAlignment="1">
      <alignment horizontal="left" vertical="center" wrapText="1"/>
    </xf>
    <xf numFmtId="0" fontId="87" fillId="33" borderId="11" xfId="0" applyFont="1" applyFill="1" applyBorder="1" applyAlignment="1">
      <alignment horizontal="left" vertical="center" wrapText="1"/>
    </xf>
    <xf numFmtId="0" fontId="103" fillId="0" borderId="0" xfId="0" applyFont="1" applyBorder="1" applyAlignment="1">
      <alignment/>
    </xf>
    <xf numFmtId="0" fontId="103" fillId="0" borderId="54" xfId="0" applyFont="1" applyBorder="1" applyAlignment="1">
      <alignment/>
    </xf>
    <xf numFmtId="0" fontId="0" fillId="33" borderId="39" xfId="0" applyFill="1" applyBorder="1" applyAlignment="1">
      <alignment/>
    </xf>
    <xf numFmtId="0" fontId="0" fillId="33" borderId="56" xfId="0" applyFill="1" applyBorder="1" applyAlignment="1">
      <alignment/>
    </xf>
    <xf numFmtId="0" fontId="0" fillId="33" borderId="57" xfId="0" applyFill="1" applyBorder="1" applyAlignment="1">
      <alignment/>
    </xf>
    <xf numFmtId="0" fontId="90" fillId="0" borderId="0" xfId="0" applyFont="1" applyAlignment="1">
      <alignment horizontal="center" vertical="center" wrapText="1"/>
    </xf>
    <xf numFmtId="0" fontId="104" fillId="0" borderId="0" xfId="0" applyFont="1" applyAlignment="1" applyProtection="1">
      <alignment/>
      <protection/>
    </xf>
    <xf numFmtId="0" fontId="84" fillId="0" borderId="0" xfId="0" applyFont="1" applyFill="1" applyBorder="1" applyAlignment="1" applyProtection="1">
      <alignment horizontal="left"/>
      <protection/>
    </xf>
    <xf numFmtId="0" fontId="81" fillId="0" borderId="43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0" fontId="81" fillId="0" borderId="44" xfId="0" applyFont="1" applyBorder="1" applyAlignment="1">
      <alignment horizontal="center"/>
    </xf>
    <xf numFmtId="0" fontId="99" fillId="0" borderId="43" xfId="0" applyFont="1" applyBorder="1" applyAlignment="1">
      <alignment horizontal="left"/>
    </xf>
    <xf numFmtId="0" fontId="99" fillId="0" borderId="0" xfId="0" applyFont="1" applyBorder="1" applyAlignment="1">
      <alignment horizontal="left"/>
    </xf>
    <xf numFmtId="0" fontId="99" fillId="0" borderId="44" xfId="0" applyFont="1" applyBorder="1" applyAlignment="1">
      <alignment horizontal="left"/>
    </xf>
    <xf numFmtId="0" fontId="85" fillId="0" borderId="43" xfId="0" applyFont="1" applyBorder="1" applyAlignment="1">
      <alignment horizontal="left" wrapText="1"/>
    </xf>
    <xf numFmtId="0" fontId="85" fillId="0" borderId="0" xfId="0" applyFont="1" applyBorder="1" applyAlignment="1">
      <alignment horizontal="left" wrapText="1"/>
    </xf>
    <xf numFmtId="0" fontId="85" fillId="0" borderId="44" xfId="0" applyFont="1" applyBorder="1" applyAlignment="1">
      <alignment horizontal="left" wrapText="1"/>
    </xf>
    <xf numFmtId="0" fontId="97" fillId="0" borderId="43" xfId="0" applyFont="1" applyBorder="1" applyAlignment="1">
      <alignment horizontal="center"/>
    </xf>
    <xf numFmtId="0" fontId="97" fillId="0" borderId="0" xfId="0" applyFont="1" applyBorder="1" applyAlignment="1">
      <alignment horizontal="center"/>
    </xf>
    <xf numFmtId="0" fontId="97" fillId="0" borderId="44" xfId="0" applyFont="1" applyBorder="1" applyAlignment="1">
      <alignment horizontal="center"/>
    </xf>
    <xf numFmtId="0" fontId="98" fillId="0" borderId="43" xfId="0" applyFont="1" applyBorder="1" applyAlignment="1">
      <alignment horizontal="center"/>
    </xf>
    <xf numFmtId="0" fontId="98" fillId="0" borderId="0" xfId="0" applyFont="1" applyBorder="1" applyAlignment="1">
      <alignment horizontal="center"/>
    </xf>
    <xf numFmtId="0" fontId="98" fillId="0" borderId="44" xfId="0" applyFont="1" applyBorder="1" applyAlignment="1">
      <alignment horizontal="center"/>
    </xf>
    <xf numFmtId="0" fontId="99" fillId="0" borderId="43" xfId="0" applyFont="1" applyBorder="1" applyAlignment="1">
      <alignment horizontal="center" wrapText="1"/>
    </xf>
    <xf numFmtId="0" fontId="99" fillId="0" borderId="0" xfId="0" applyFont="1" applyBorder="1" applyAlignment="1">
      <alignment horizontal="center" wrapText="1"/>
    </xf>
    <xf numFmtId="0" fontId="99" fillId="0" borderId="44" xfId="0" applyFont="1" applyBorder="1" applyAlignment="1">
      <alignment horizontal="center" wrapText="1"/>
    </xf>
    <xf numFmtId="0" fontId="105" fillId="0" borderId="58" xfId="0" applyFont="1" applyBorder="1" applyAlignment="1">
      <alignment horizontal="center"/>
    </xf>
    <xf numFmtId="0" fontId="105" fillId="0" borderId="59" xfId="0" applyFont="1" applyBorder="1" applyAlignment="1">
      <alignment horizontal="center"/>
    </xf>
    <xf numFmtId="0" fontId="105" fillId="0" borderId="60" xfId="0" applyFont="1" applyBorder="1" applyAlignment="1">
      <alignment horizontal="center"/>
    </xf>
    <xf numFmtId="0" fontId="106" fillId="0" borderId="61" xfId="0" applyFont="1" applyBorder="1" applyAlignment="1">
      <alignment horizontal="center"/>
    </xf>
    <xf numFmtId="0" fontId="106" fillId="0" borderId="62" xfId="0" applyFont="1" applyBorder="1" applyAlignment="1">
      <alignment horizontal="center"/>
    </xf>
    <xf numFmtId="0" fontId="106" fillId="0" borderId="63" xfId="0" applyFont="1" applyBorder="1" applyAlignment="1">
      <alignment horizontal="center"/>
    </xf>
    <xf numFmtId="0" fontId="82" fillId="33" borderId="49" xfId="0" applyFont="1" applyFill="1" applyBorder="1" applyAlignment="1">
      <alignment horizontal="center" vertical="center"/>
    </xf>
    <xf numFmtId="0" fontId="82" fillId="33" borderId="35" xfId="0" applyFont="1" applyFill="1" applyBorder="1" applyAlignment="1">
      <alignment horizontal="center" vertical="center"/>
    </xf>
    <xf numFmtId="0" fontId="99" fillId="33" borderId="30" xfId="0" applyFont="1" applyFill="1" applyBorder="1" applyAlignment="1">
      <alignment horizontal="center" vertical="center" wrapText="1"/>
    </xf>
    <xf numFmtId="0" fontId="99" fillId="33" borderId="48" xfId="0" applyFont="1" applyFill="1" applyBorder="1" applyAlignment="1">
      <alignment horizontal="center" vertical="center" wrapText="1"/>
    </xf>
    <xf numFmtId="0" fontId="85" fillId="0" borderId="11" xfId="0" applyFont="1" applyBorder="1" applyAlignment="1">
      <alignment horizontal="center" vertical="top" wrapText="1"/>
    </xf>
    <xf numFmtId="0" fontId="85" fillId="0" borderId="26" xfId="0" applyFont="1" applyBorder="1" applyAlignment="1">
      <alignment horizontal="center" vertical="top" wrapText="1"/>
    </xf>
    <xf numFmtId="0" fontId="99" fillId="33" borderId="22" xfId="0" applyFont="1" applyFill="1" applyBorder="1" applyAlignment="1">
      <alignment horizontal="right" wrapText="1"/>
    </xf>
    <xf numFmtId="0" fontId="99" fillId="33" borderId="23" xfId="0" applyFont="1" applyFill="1" applyBorder="1" applyAlignment="1">
      <alignment horizontal="right" wrapText="1"/>
    </xf>
    <xf numFmtId="0" fontId="86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left" wrapText="1"/>
    </xf>
    <xf numFmtId="0" fontId="99" fillId="33" borderId="64" xfId="0" applyFont="1" applyFill="1" applyBorder="1" applyAlignment="1">
      <alignment horizontal="center" vertical="center" wrapText="1"/>
    </xf>
    <xf numFmtId="0" fontId="86" fillId="33" borderId="0" xfId="0" applyFont="1" applyFill="1" applyAlignment="1">
      <alignment horizontal="center"/>
    </xf>
    <xf numFmtId="0" fontId="96" fillId="33" borderId="0" xfId="0" applyFont="1" applyFill="1" applyBorder="1" applyAlignment="1">
      <alignment horizontal="left"/>
    </xf>
    <xf numFmtId="0" fontId="99" fillId="33" borderId="34" xfId="0" applyFont="1" applyFill="1" applyBorder="1" applyAlignment="1">
      <alignment horizontal="center" vertical="center" wrapText="1"/>
    </xf>
    <xf numFmtId="0" fontId="99" fillId="33" borderId="65" xfId="0" applyFont="1" applyFill="1" applyBorder="1" applyAlignment="1">
      <alignment horizontal="center" vertical="center" wrapText="1"/>
    </xf>
    <xf numFmtId="0" fontId="99" fillId="33" borderId="66" xfId="0" applyFont="1" applyFill="1" applyBorder="1" applyAlignment="1">
      <alignment horizontal="center" vertical="center" wrapText="1"/>
    </xf>
    <xf numFmtId="0" fontId="99" fillId="33" borderId="11" xfId="0" applyFont="1" applyFill="1" applyBorder="1" applyAlignment="1">
      <alignment horizontal="center" vertical="center" wrapText="1"/>
    </xf>
    <xf numFmtId="0" fontId="99" fillId="0" borderId="11" xfId="0" applyFont="1" applyBorder="1" applyAlignment="1">
      <alignment horizontal="center" wrapText="1"/>
    </xf>
    <xf numFmtId="0" fontId="99" fillId="33" borderId="67" xfId="0" applyFont="1" applyFill="1" applyBorder="1" applyAlignment="1">
      <alignment horizontal="right" wrapText="1"/>
    </xf>
    <xf numFmtId="0" fontId="99" fillId="33" borderId="68" xfId="0" applyFont="1" applyFill="1" applyBorder="1" applyAlignment="1">
      <alignment horizontal="right" wrapText="1"/>
    </xf>
    <xf numFmtId="0" fontId="99" fillId="33" borderId="69" xfId="0" applyFont="1" applyFill="1" applyBorder="1" applyAlignment="1">
      <alignment horizontal="right" wrapText="1"/>
    </xf>
    <xf numFmtId="0" fontId="107" fillId="33" borderId="0" xfId="0" applyFont="1" applyFill="1" applyBorder="1" applyAlignment="1">
      <alignment horizontal="left" vertical="center" wrapText="1"/>
    </xf>
    <xf numFmtId="0" fontId="96" fillId="33" borderId="0" xfId="0" applyFont="1" applyFill="1" applyAlignment="1">
      <alignment horizontal="left"/>
    </xf>
    <xf numFmtId="0" fontId="99" fillId="33" borderId="11" xfId="0" applyFont="1" applyFill="1" applyBorder="1" applyAlignment="1">
      <alignment horizontal="center" wrapText="1"/>
    </xf>
    <xf numFmtId="186" fontId="15" fillId="0" borderId="30" xfId="0" applyNumberFormat="1" applyFont="1" applyBorder="1" applyAlignment="1">
      <alignment horizontal="center"/>
    </xf>
    <xf numFmtId="186" fontId="15" fillId="0" borderId="48" xfId="0" applyNumberFormat="1" applyFont="1" applyBorder="1" applyAlignment="1">
      <alignment horizontal="center"/>
    </xf>
    <xf numFmtId="0" fontId="12" fillId="33" borderId="30" xfId="0" applyFont="1" applyFill="1" applyBorder="1" applyAlignment="1">
      <alignment horizontal="right" vertical="top" wrapText="1"/>
    </xf>
    <xf numFmtId="0" fontId="12" fillId="33" borderId="64" xfId="0" applyFont="1" applyFill="1" applyBorder="1" applyAlignment="1">
      <alignment horizontal="right" vertical="top" wrapText="1"/>
    </xf>
    <xf numFmtId="0" fontId="12" fillId="33" borderId="48" xfId="0" applyFont="1" applyFill="1" applyBorder="1" applyAlignment="1">
      <alignment horizontal="right" vertical="top" wrapText="1"/>
    </xf>
    <xf numFmtId="186" fontId="18" fillId="33" borderId="11" xfId="0" applyNumberFormat="1" applyFont="1" applyFill="1" applyBorder="1" applyAlignment="1">
      <alignment horizontal="center"/>
    </xf>
    <xf numFmtId="0" fontId="15" fillId="33" borderId="42" xfId="0" applyFont="1" applyFill="1" applyBorder="1" applyAlignment="1">
      <alignment horizontal="left" wrapText="1"/>
    </xf>
    <xf numFmtId="0" fontId="15" fillId="33" borderId="42" xfId="0" applyFont="1" applyFill="1" applyBorder="1" applyAlignment="1">
      <alignment horizontal="left" wrapText="1"/>
    </xf>
    <xf numFmtId="0" fontId="12" fillId="33" borderId="11" xfId="0" applyFont="1" applyFill="1" applyBorder="1" applyAlignment="1">
      <alignment horizontal="center" vertical="center" wrapText="1"/>
    </xf>
    <xf numFmtId="0" fontId="14" fillId="33" borderId="30" xfId="0" applyFont="1" applyFill="1" applyBorder="1" applyAlignment="1">
      <alignment horizontal="center" vertical="center" wrapText="1"/>
    </xf>
    <xf numFmtId="0" fontId="14" fillId="33" borderId="48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wrapText="1"/>
    </xf>
    <xf numFmtId="0" fontId="10" fillId="33" borderId="64" xfId="0" applyFont="1" applyFill="1" applyBorder="1" applyAlignment="1">
      <alignment horizontal="center" wrapText="1"/>
    </xf>
    <xf numFmtId="0" fontId="10" fillId="33" borderId="48" xfId="0" applyFont="1" applyFill="1" applyBorder="1" applyAlignment="1">
      <alignment horizontal="center" wrapText="1"/>
    </xf>
    <xf numFmtId="0" fontId="107" fillId="33" borderId="42" xfId="0" applyFont="1" applyFill="1" applyBorder="1" applyAlignment="1">
      <alignment horizontal="left" wrapText="1"/>
    </xf>
    <xf numFmtId="0" fontId="107" fillId="33" borderId="0" xfId="0" applyFont="1" applyFill="1" applyBorder="1" applyAlignment="1">
      <alignment horizontal="center" wrapText="1"/>
    </xf>
    <xf numFmtId="0" fontId="96" fillId="33" borderId="46" xfId="0" applyFont="1" applyFill="1" applyBorder="1" applyAlignment="1">
      <alignment horizontal="left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00" fillId="0" borderId="30" xfId="0" applyFont="1" applyBorder="1" applyAlignment="1">
      <alignment horizontal="center" vertical="top" wrapText="1"/>
    </xf>
    <xf numFmtId="0" fontId="100" fillId="0" borderId="48" xfId="0" applyFont="1" applyBorder="1" applyAlignment="1">
      <alignment horizontal="center" vertical="top" wrapText="1"/>
    </xf>
    <xf numFmtId="0" fontId="86" fillId="0" borderId="30" xfId="0" applyFont="1" applyBorder="1" applyAlignment="1">
      <alignment horizontal="center"/>
    </xf>
    <xf numFmtId="0" fontId="86" fillId="0" borderId="48" xfId="0" applyFont="1" applyBorder="1" applyAlignment="1">
      <alignment horizontal="center"/>
    </xf>
    <xf numFmtId="0" fontId="85" fillId="0" borderId="30" xfId="0" applyFont="1" applyBorder="1" applyAlignment="1">
      <alignment horizontal="center" vertical="top" wrapText="1"/>
    </xf>
    <xf numFmtId="0" fontId="85" fillId="0" borderId="48" xfId="0" applyFont="1" applyBorder="1" applyAlignment="1">
      <alignment horizontal="center" vertical="top" wrapText="1"/>
    </xf>
    <xf numFmtId="0" fontId="82" fillId="33" borderId="0" xfId="0" applyFont="1" applyFill="1" applyAlignment="1">
      <alignment horizontal="center"/>
    </xf>
    <xf numFmtId="0" fontId="96" fillId="33" borderId="46" xfId="0" applyFont="1" applyFill="1" applyBorder="1" applyAlignment="1">
      <alignment horizontal="center" wrapText="1"/>
    </xf>
    <xf numFmtId="0" fontId="86" fillId="33" borderId="0" xfId="0" applyFont="1" applyFill="1" applyAlignment="1">
      <alignment horizontal="left" wrapText="1"/>
    </xf>
    <xf numFmtId="0" fontId="86" fillId="0" borderId="40" xfId="0" applyFont="1" applyBorder="1" applyAlignment="1">
      <alignment horizontal="center"/>
    </xf>
    <xf numFmtId="0" fontId="86" fillId="0" borderId="70" xfId="0" applyFont="1" applyBorder="1" applyAlignment="1">
      <alignment horizontal="center"/>
    </xf>
    <xf numFmtId="0" fontId="86" fillId="0" borderId="36" xfId="0" applyFont="1" applyBorder="1" applyAlignment="1">
      <alignment horizontal="center"/>
    </xf>
    <xf numFmtId="0" fontId="82" fillId="33" borderId="0" xfId="0" applyFont="1" applyFill="1" applyAlignment="1">
      <alignment horizontal="left"/>
    </xf>
    <xf numFmtId="0" fontId="86" fillId="33" borderId="42" xfId="0" applyFont="1" applyFill="1" applyBorder="1" applyAlignment="1">
      <alignment horizontal="center"/>
    </xf>
    <xf numFmtId="0" fontId="107" fillId="33" borderId="40" xfId="0" applyFont="1" applyFill="1" applyBorder="1" applyAlignment="1">
      <alignment horizontal="left" vertical="top" wrapText="1"/>
    </xf>
    <xf numFmtId="0" fontId="107" fillId="33" borderId="70" xfId="0" applyFont="1" applyFill="1" applyBorder="1" applyAlignment="1">
      <alignment horizontal="left" vertical="top" wrapText="1"/>
    </xf>
    <xf numFmtId="0" fontId="107" fillId="33" borderId="36" xfId="0" applyFont="1" applyFill="1" applyBorder="1" applyAlignment="1">
      <alignment horizontal="left" vertical="top" wrapText="1"/>
    </xf>
    <xf numFmtId="0" fontId="99" fillId="33" borderId="71" xfId="0" applyFont="1" applyFill="1" applyBorder="1" applyAlignment="1">
      <alignment horizontal="center" wrapText="1"/>
    </xf>
    <xf numFmtId="0" fontId="99" fillId="33" borderId="46" xfId="0" applyFont="1" applyFill="1" applyBorder="1" applyAlignment="1">
      <alignment horizontal="center" wrapText="1"/>
    </xf>
    <xf numFmtId="0" fontId="99" fillId="33" borderId="72" xfId="0" applyFont="1" applyFill="1" applyBorder="1" applyAlignment="1">
      <alignment horizontal="center" wrapText="1"/>
    </xf>
    <xf numFmtId="0" fontId="85" fillId="0" borderId="11" xfId="0" applyFont="1" applyBorder="1" applyAlignment="1">
      <alignment horizontal="center" wrapText="1"/>
    </xf>
    <xf numFmtId="0" fontId="85" fillId="0" borderId="30" xfId="0" applyFont="1" applyBorder="1" applyAlignment="1">
      <alignment horizontal="center" wrapText="1"/>
    </xf>
    <xf numFmtId="0" fontId="85" fillId="0" borderId="64" xfId="0" applyFont="1" applyBorder="1" applyAlignment="1">
      <alignment horizontal="center" wrapText="1"/>
    </xf>
    <xf numFmtId="0" fontId="85" fillId="0" borderId="66" xfId="0" applyFont="1" applyBorder="1" applyAlignment="1">
      <alignment horizontal="center" wrapText="1"/>
    </xf>
    <xf numFmtId="0" fontId="107" fillId="33" borderId="39" xfId="0" applyFont="1" applyFill="1" applyBorder="1" applyAlignment="1">
      <alignment horizontal="left" vertical="top" wrapText="1"/>
    </xf>
    <xf numFmtId="0" fontId="107" fillId="33" borderId="56" xfId="0" applyFont="1" applyFill="1" applyBorder="1" applyAlignment="1">
      <alignment horizontal="left" vertical="top" wrapText="1"/>
    </xf>
    <xf numFmtId="0" fontId="107" fillId="33" borderId="57" xfId="0" applyFont="1" applyFill="1" applyBorder="1" applyAlignment="1">
      <alignment horizontal="left" vertical="top" wrapText="1"/>
    </xf>
    <xf numFmtId="0" fontId="96" fillId="33" borderId="51" xfId="0" applyFont="1" applyFill="1" applyBorder="1" applyAlignment="1">
      <alignment horizontal="left"/>
    </xf>
    <xf numFmtId="0" fontId="96" fillId="33" borderId="52" xfId="0" applyFont="1" applyFill="1" applyBorder="1" applyAlignment="1">
      <alignment horizontal="left"/>
    </xf>
    <xf numFmtId="0" fontId="108" fillId="33" borderId="49" xfId="0" applyFont="1" applyFill="1" applyBorder="1" applyAlignment="1">
      <alignment horizontal="center" vertical="center" wrapText="1"/>
    </xf>
    <xf numFmtId="0" fontId="108" fillId="33" borderId="13" xfId="0" applyFont="1" applyFill="1" applyBorder="1" applyAlignment="1">
      <alignment horizontal="center" vertical="center" wrapText="1"/>
    </xf>
    <xf numFmtId="0" fontId="108" fillId="33" borderId="25" xfId="0" applyFont="1" applyFill="1" applyBorder="1" applyAlignment="1">
      <alignment horizontal="center" vertical="center" wrapText="1"/>
    </xf>
    <xf numFmtId="0" fontId="108" fillId="33" borderId="34" xfId="0" applyFont="1" applyFill="1" applyBorder="1" applyAlignment="1">
      <alignment horizontal="center" vertical="center" wrapText="1"/>
    </xf>
    <xf numFmtId="0" fontId="108" fillId="33" borderId="11" xfId="0" applyFont="1" applyFill="1" applyBorder="1" applyAlignment="1">
      <alignment horizontal="center" vertical="center" wrapText="1"/>
    </xf>
    <xf numFmtId="0" fontId="108" fillId="33" borderId="26" xfId="0" applyFont="1" applyFill="1" applyBorder="1" applyAlignment="1">
      <alignment horizontal="center" vertical="center" wrapText="1"/>
    </xf>
    <xf numFmtId="0" fontId="108" fillId="33" borderId="37" xfId="0" applyFont="1" applyFill="1" applyBorder="1" applyAlignment="1">
      <alignment horizontal="center" vertical="center" wrapText="1"/>
    </xf>
    <xf numFmtId="0" fontId="108" fillId="33" borderId="56" xfId="0" applyFont="1" applyFill="1" applyBorder="1" applyAlignment="1">
      <alignment horizontal="center" vertical="center" wrapText="1"/>
    </xf>
    <xf numFmtId="0" fontId="108" fillId="33" borderId="57" xfId="0" applyFont="1" applyFill="1" applyBorder="1" applyAlignment="1">
      <alignment horizontal="center" vertical="center" wrapText="1"/>
    </xf>
    <xf numFmtId="0" fontId="108" fillId="33" borderId="43" xfId="0" applyFont="1" applyFill="1" applyBorder="1" applyAlignment="1">
      <alignment horizontal="center" vertical="center" wrapText="1"/>
    </xf>
    <xf numFmtId="0" fontId="108" fillId="33" borderId="0" xfId="0" applyFont="1" applyFill="1" applyBorder="1" applyAlignment="1">
      <alignment horizontal="center" vertical="center" wrapText="1"/>
    </xf>
    <xf numFmtId="0" fontId="108" fillId="33" borderId="52" xfId="0" applyFont="1" applyFill="1" applyBorder="1" applyAlignment="1">
      <alignment horizontal="center" vertical="center" wrapText="1"/>
    </xf>
    <xf numFmtId="0" fontId="108" fillId="33" borderId="73" xfId="0" applyFont="1" applyFill="1" applyBorder="1" applyAlignment="1">
      <alignment horizontal="center" vertical="center" wrapText="1"/>
    </xf>
    <xf numFmtId="0" fontId="108" fillId="33" borderId="54" xfId="0" applyFont="1" applyFill="1" applyBorder="1" applyAlignment="1">
      <alignment horizontal="center" vertical="center" wrapText="1"/>
    </xf>
    <xf numFmtId="0" fontId="108" fillId="33" borderId="55" xfId="0" applyFont="1" applyFill="1" applyBorder="1" applyAlignment="1">
      <alignment horizontal="center" vertical="center" wrapText="1"/>
    </xf>
    <xf numFmtId="0" fontId="99" fillId="33" borderId="65" xfId="0" applyFont="1" applyFill="1" applyBorder="1" applyAlignment="1">
      <alignment horizontal="center" wrapText="1"/>
    </xf>
    <xf numFmtId="0" fontId="99" fillId="33" borderId="64" xfId="0" applyFont="1" applyFill="1" applyBorder="1" applyAlignment="1">
      <alignment horizontal="center" wrapText="1"/>
    </xf>
    <xf numFmtId="0" fontId="99" fillId="33" borderId="66" xfId="0" applyFont="1" applyFill="1" applyBorder="1" applyAlignment="1">
      <alignment horizontal="center" wrapText="1"/>
    </xf>
    <xf numFmtId="0" fontId="79" fillId="33" borderId="39" xfId="0" applyFont="1" applyFill="1" applyBorder="1" applyAlignment="1">
      <alignment horizontal="center"/>
    </xf>
    <xf numFmtId="0" fontId="79" fillId="33" borderId="56" xfId="0" applyFont="1" applyFill="1" applyBorder="1" applyAlignment="1">
      <alignment horizontal="center"/>
    </xf>
    <xf numFmtId="0" fontId="79" fillId="33" borderId="57" xfId="0" applyFont="1" applyFill="1" applyBorder="1" applyAlignment="1">
      <alignment horizontal="center"/>
    </xf>
    <xf numFmtId="0" fontId="79" fillId="0" borderId="51" xfId="0" applyFont="1" applyBorder="1" applyAlignment="1">
      <alignment horizontal="center"/>
    </xf>
    <xf numFmtId="0" fontId="79" fillId="0" borderId="0" xfId="0" applyFont="1" applyBorder="1" applyAlignment="1">
      <alignment horizontal="center"/>
    </xf>
    <xf numFmtId="0" fontId="79" fillId="0" borderId="52" xfId="0" applyFont="1" applyBorder="1" applyAlignment="1">
      <alignment horizontal="center"/>
    </xf>
    <xf numFmtId="0" fontId="79" fillId="33" borderId="51" xfId="0" applyFont="1" applyFill="1" applyBorder="1" applyAlignment="1">
      <alignment horizontal="center"/>
    </xf>
    <xf numFmtId="0" fontId="79" fillId="33" borderId="0" xfId="0" applyFont="1" applyFill="1" applyBorder="1" applyAlignment="1">
      <alignment horizontal="center"/>
    </xf>
    <xf numFmtId="0" fontId="79" fillId="33" borderId="52" xfId="0" applyFont="1" applyFill="1" applyBorder="1" applyAlignment="1">
      <alignment horizontal="center"/>
    </xf>
    <xf numFmtId="0" fontId="90" fillId="33" borderId="22" xfId="0" applyFont="1" applyFill="1" applyBorder="1" applyAlignment="1">
      <alignment horizontal="left" vertical="center"/>
    </xf>
    <xf numFmtId="0" fontId="90" fillId="33" borderId="24" xfId="0" applyFont="1" applyFill="1" applyBorder="1" applyAlignment="1">
      <alignment horizontal="left" vertical="center"/>
    </xf>
    <xf numFmtId="0" fontId="82" fillId="35" borderId="34" xfId="0" applyFont="1" applyFill="1" applyBorder="1" applyAlignment="1">
      <alignment horizontal="center" vertical="center" wrapText="1"/>
    </xf>
    <xf numFmtId="0" fontId="82" fillId="35" borderId="26" xfId="0" applyFont="1" applyFill="1" applyBorder="1" applyAlignment="1">
      <alignment horizontal="center" vertical="center" wrapText="1"/>
    </xf>
    <xf numFmtId="0" fontId="90" fillId="33" borderId="40" xfId="0" applyFont="1" applyFill="1" applyBorder="1" applyAlignment="1">
      <alignment horizontal="center" vertical="center"/>
    </xf>
    <xf numFmtId="0" fontId="90" fillId="33" borderId="70" xfId="0" applyFont="1" applyFill="1" applyBorder="1" applyAlignment="1">
      <alignment horizontal="center" vertical="center"/>
    </xf>
    <xf numFmtId="0" fontId="90" fillId="33" borderId="36" xfId="0" applyFont="1" applyFill="1" applyBorder="1" applyAlignment="1">
      <alignment horizontal="center" vertical="center"/>
    </xf>
    <xf numFmtId="0" fontId="87" fillId="33" borderId="74" xfId="0" applyFont="1" applyFill="1" applyBorder="1" applyAlignment="1">
      <alignment horizontal="left" vertical="center" wrapText="1"/>
    </xf>
    <xf numFmtId="0" fontId="87" fillId="33" borderId="75" xfId="0" applyFont="1" applyFill="1" applyBorder="1" applyAlignment="1">
      <alignment horizontal="left" vertical="center" wrapText="1"/>
    </xf>
    <xf numFmtId="0" fontId="87" fillId="33" borderId="20" xfId="0" applyFont="1" applyFill="1" applyBorder="1" applyAlignment="1">
      <alignment horizontal="left" vertical="center" wrapText="1"/>
    </xf>
    <xf numFmtId="0" fontId="81" fillId="33" borderId="75" xfId="0" applyFont="1" applyFill="1" applyBorder="1" applyAlignment="1">
      <alignment horizontal="center" vertical="center" wrapText="1"/>
    </xf>
    <xf numFmtId="0" fontId="81" fillId="33" borderId="20" xfId="0" applyFont="1" applyFill="1" applyBorder="1" applyAlignment="1">
      <alignment horizontal="center" vertical="center" wrapText="1"/>
    </xf>
    <xf numFmtId="182" fontId="81" fillId="33" borderId="75" xfId="0" applyNumberFormat="1" applyFont="1" applyFill="1" applyBorder="1" applyAlignment="1">
      <alignment horizontal="center" vertical="center" wrapText="1"/>
    </xf>
    <xf numFmtId="182" fontId="81" fillId="33" borderId="20" xfId="0" applyNumberFormat="1" applyFont="1" applyFill="1" applyBorder="1" applyAlignment="1">
      <alignment horizontal="center" vertical="center" wrapText="1"/>
    </xf>
    <xf numFmtId="0" fontId="104" fillId="0" borderId="0" xfId="0" applyFont="1" applyAlignment="1">
      <alignment horizontal="left" vertical="top" wrapText="1"/>
    </xf>
    <xf numFmtId="6" fontId="82" fillId="33" borderId="11" xfId="0" applyNumberFormat="1" applyFont="1" applyFill="1" applyBorder="1" applyAlignment="1">
      <alignment horizontal="center" vertical="center" wrapText="1"/>
    </xf>
    <xf numFmtId="6" fontId="82" fillId="33" borderId="30" xfId="0" applyNumberFormat="1" applyFont="1" applyFill="1" applyBorder="1" applyAlignment="1">
      <alignment horizontal="center" vertical="center" wrapText="1"/>
    </xf>
    <xf numFmtId="0" fontId="90" fillId="0" borderId="0" xfId="0" applyFont="1" applyAlignment="1">
      <alignment horizontal="center" vertical="center" wrapText="1"/>
    </xf>
    <xf numFmtId="0" fontId="90" fillId="0" borderId="0" xfId="0" applyFont="1" applyAlignment="1">
      <alignment horizontal="center" vertical="center"/>
    </xf>
    <xf numFmtId="0" fontId="87" fillId="33" borderId="13" xfId="0" applyFont="1" applyFill="1" applyBorder="1" applyAlignment="1">
      <alignment horizontal="center" vertical="center" wrapText="1"/>
    </xf>
    <xf numFmtId="0" fontId="87" fillId="33" borderId="12" xfId="0" applyFont="1" applyFill="1" applyBorder="1" applyAlignment="1">
      <alignment horizontal="left" vertical="center" wrapText="1"/>
    </xf>
    <xf numFmtId="0" fontId="82" fillId="35" borderId="49" xfId="0" applyFont="1" applyFill="1" applyBorder="1" applyAlignment="1">
      <alignment horizontal="center" vertical="center" wrapText="1"/>
    </xf>
    <xf numFmtId="0" fontId="82" fillId="35" borderId="35" xfId="0" applyFont="1" applyFill="1" applyBorder="1" applyAlignment="1">
      <alignment horizontal="center" vertical="center" wrapText="1"/>
    </xf>
    <xf numFmtId="0" fontId="82" fillId="35" borderId="50" xfId="0" applyFont="1" applyFill="1" applyBorder="1" applyAlignment="1">
      <alignment horizontal="center" vertical="center" wrapText="1"/>
    </xf>
    <xf numFmtId="0" fontId="82" fillId="35" borderId="38" xfId="0" applyFont="1" applyFill="1" applyBorder="1" applyAlignment="1">
      <alignment horizontal="center" vertical="center" wrapText="1"/>
    </xf>
    <xf numFmtId="0" fontId="81" fillId="33" borderId="76" xfId="0" applyFont="1" applyFill="1" applyBorder="1" applyAlignment="1">
      <alignment horizontal="center" vertical="center" wrapText="1"/>
    </xf>
    <xf numFmtId="0" fontId="81" fillId="33" borderId="19" xfId="0" applyFont="1" applyFill="1" applyBorder="1" applyAlignment="1">
      <alignment horizontal="center" vertical="center" wrapText="1"/>
    </xf>
    <xf numFmtId="0" fontId="82" fillId="35" borderId="25" xfId="0" applyFont="1" applyFill="1" applyBorder="1" applyAlignment="1">
      <alignment horizontal="center" vertical="center" wrapText="1"/>
    </xf>
    <xf numFmtId="0" fontId="81" fillId="33" borderId="75" xfId="0" applyFont="1" applyFill="1" applyBorder="1" applyAlignment="1">
      <alignment horizontal="left" vertical="center" wrapText="1"/>
    </xf>
    <xf numFmtId="0" fontId="81" fillId="33" borderId="20" xfId="0" applyFont="1" applyFill="1" applyBorder="1" applyAlignment="1">
      <alignment horizontal="left" vertical="center" wrapText="1"/>
    </xf>
    <xf numFmtId="0" fontId="85" fillId="33" borderId="49" xfId="0" applyFont="1" applyFill="1" applyBorder="1" applyAlignment="1" applyProtection="1">
      <alignment horizontal="center" vertical="center" wrapText="1"/>
      <protection/>
    </xf>
    <xf numFmtId="0" fontId="85" fillId="33" borderId="34" xfId="0" applyFont="1" applyFill="1" applyBorder="1" applyAlignment="1" applyProtection="1">
      <alignment horizontal="center" vertical="center" wrapText="1"/>
      <protection/>
    </xf>
    <xf numFmtId="0" fontId="85" fillId="33" borderId="35" xfId="0" applyFont="1" applyFill="1" applyBorder="1" applyAlignment="1" applyProtection="1">
      <alignment horizontal="center" vertical="center" wrapText="1"/>
      <protection/>
    </xf>
    <xf numFmtId="184" fontId="82" fillId="33" borderId="22" xfId="0" applyNumberFormat="1" applyFont="1" applyFill="1" applyBorder="1" applyAlignment="1" applyProtection="1">
      <alignment horizontal="center" vertical="center" wrapText="1"/>
      <protection/>
    </xf>
    <xf numFmtId="184" fontId="82" fillId="33" borderId="23" xfId="0" applyNumberFormat="1" applyFont="1" applyFill="1" applyBorder="1" applyAlignment="1" applyProtection="1">
      <alignment horizontal="center" vertical="center" wrapText="1"/>
      <protection/>
    </xf>
    <xf numFmtId="184" fontId="82" fillId="33" borderId="24" xfId="0" applyNumberFormat="1" applyFont="1" applyFill="1" applyBorder="1" applyAlignment="1" applyProtection="1">
      <alignment horizontal="center" vertical="center" wrapText="1"/>
      <protection/>
    </xf>
    <xf numFmtId="0" fontId="81" fillId="0" borderId="0" xfId="0" applyFont="1" applyAlignment="1" applyProtection="1">
      <alignment horizontal="center"/>
      <protection/>
    </xf>
    <xf numFmtId="0" fontId="82" fillId="33" borderId="40" xfId="0" applyFont="1" applyFill="1" applyBorder="1" applyAlignment="1" applyProtection="1">
      <alignment horizontal="center" vertical="center" wrapText="1"/>
      <protection/>
    </xf>
    <xf numFmtId="0" fontId="82" fillId="33" borderId="70" xfId="0" applyFont="1" applyFill="1" applyBorder="1" applyAlignment="1" applyProtection="1">
      <alignment horizontal="center" vertical="center" wrapText="1"/>
      <protection/>
    </xf>
    <xf numFmtId="0" fontId="90" fillId="0" borderId="0" xfId="0" applyFont="1" applyAlignment="1" applyProtection="1">
      <alignment horizontal="center" vertical="center" wrapText="1"/>
      <protection/>
    </xf>
    <xf numFmtId="0" fontId="102" fillId="0" borderId="0" xfId="0" applyFont="1" applyAlignment="1" applyProtection="1">
      <alignment horizontal="center" vertical="center"/>
      <protection/>
    </xf>
    <xf numFmtId="0" fontId="99" fillId="33" borderId="49" xfId="0" applyFont="1" applyFill="1" applyBorder="1" applyAlignment="1" applyProtection="1">
      <alignment horizontal="center" vertical="center" wrapText="1"/>
      <protection/>
    </xf>
    <xf numFmtId="0" fontId="99" fillId="33" borderId="13" xfId="0" applyFont="1" applyFill="1" applyBorder="1" applyAlignment="1" applyProtection="1">
      <alignment horizontal="center" vertical="center" wrapText="1"/>
      <protection/>
    </xf>
    <xf numFmtId="0" fontId="99" fillId="33" borderId="25" xfId="0" applyFont="1" applyFill="1" applyBorder="1" applyAlignment="1" applyProtection="1">
      <alignment horizontal="center" vertical="center" wrapText="1"/>
      <protection/>
    </xf>
    <xf numFmtId="0" fontId="99" fillId="33" borderId="34" xfId="0" applyFont="1" applyFill="1" applyBorder="1" applyAlignment="1" applyProtection="1">
      <alignment horizontal="center" vertical="center" wrapText="1"/>
      <protection/>
    </xf>
    <xf numFmtId="0" fontId="99" fillId="33" borderId="11" xfId="0" applyFont="1" applyFill="1" applyBorder="1" applyAlignment="1" applyProtection="1">
      <alignment horizontal="center" vertical="center" wrapText="1"/>
      <protection/>
    </xf>
    <xf numFmtId="0" fontId="99" fillId="33" borderId="26" xfId="0" applyFont="1" applyFill="1" applyBorder="1" applyAlignment="1" applyProtection="1">
      <alignment horizontal="center" vertical="center" wrapText="1"/>
      <protection/>
    </xf>
    <xf numFmtId="0" fontId="99" fillId="33" borderId="77" xfId="0" applyFont="1" applyFill="1" applyBorder="1" applyAlignment="1" applyProtection="1">
      <alignment horizontal="center" vertical="center" wrapText="1"/>
      <protection/>
    </xf>
    <xf numFmtId="0" fontId="99" fillId="33" borderId="78" xfId="0" applyFont="1" applyFill="1" applyBorder="1" applyAlignment="1" applyProtection="1">
      <alignment horizontal="center" vertical="center" wrapText="1"/>
      <protection/>
    </xf>
    <xf numFmtId="0" fontId="99" fillId="33" borderId="79" xfId="0" applyFont="1" applyFill="1" applyBorder="1" applyAlignment="1" applyProtection="1">
      <alignment horizontal="center" vertical="center" wrapText="1"/>
      <protection/>
    </xf>
    <xf numFmtId="0" fontId="99" fillId="33" borderId="80" xfId="0" applyFont="1" applyFill="1" applyBorder="1" applyAlignment="1" applyProtection="1">
      <alignment horizontal="center" vertical="center" wrapText="1"/>
      <protection/>
    </xf>
    <xf numFmtId="0" fontId="99" fillId="33" borderId="74" xfId="0" applyFont="1" applyFill="1" applyBorder="1" applyAlignment="1" applyProtection="1">
      <alignment horizontal="center" vertical="center" wrapText="1"/>
      <protection/>
    </xf>
    <xf numFmtId="0" fontId="81" fillId="33" borderId="80" xfId="0" applyFont="1" applyFill="1" applyBorder="1" applyAlignment="1" applyProtection="1">
      <alignment horizontal="center" vertical="center" wrapText="1"/>
      <protection locked="0"/>
    </xf>
    <xf numFmtId="0" fontId="81" fillId="33" borderId="76" xfId="0" applyFont="1" applyFill="1" applyBorder="1" applyAlignment="1" applyProtection="1">
      <alignment horizontal="center" vertical="center" wrapText="1"/>
      <protection locked="0"/>
    </xf>
    <xf numFmtId="0" fontId="82" fillId="33" borderId="40" xfId="0" applyFont="1" applyFill="1" applyBorder="1" applyAlignment="1" applyProtection="1">
      <alignment horizontal="right" vertical="center" wrapText="1"/>
      <protection locked="0"/>
    </xf>
    <xf numFmtId="0" fontId="82" fillId="33" borderId="70" xfId="0" applyFont="1" applyFill="1" applyBorder="1" applyAlignment="1" applyProtection="1">
      <alignment horizontal="right" vertical="center" wrapText="1"/>
      <protection locked="0"/>
    </xf>
    <xf numFmtId="0" fontId="82" fillId="33" borderId="54" xfId="0" applyFont="1" applyFill="1" applyBorder="1" applyAlignment="1" applyProtection="1">
      <alignment horizontal="right" vertical="center" wrapText="1"/>
      <protection locked="0"/>
    </xf>
    <xf numFmtId="0" fontId="82" fillId="33" borderId="81" xfId="0" applyFont="1" applyFill="1" applyBorder="1" applyAlignment="1" applyProtection="1">
      <alignment horizontal="right" vertical="center" wrapText="1"/>
      <protection locked="0"/>
    </xf>
    <xf numFmtId="0" fontId="82" fillId="33" borderId="56" xfId="0" applyFont="1" applyFill="1" applyBorder="1" applyAlignment="1" applyProtection="1">
      <alignment horizontal="right" vertical="center" wrapText="1"/>
      <protection locked="0"/>
    </xf>
    <xf numFmtId="0" fontId="99" fillId="33" borderId="35" xfId="0" applyFont="1" applyFill="1" applyBorder="1" applyAlignment="1" applyProtection="1">
      <alignment horizontal="center" vertical="center" wrapText="1"/>
      <protection/>
    </xf>
    <xf numFmtId="0" fontId="99" fillId="33" borderId="27" xfId="0" applyFont="1" applyFill="1" applyBorder="1" applyAlignment="1" applyProtection="1">
      <alignment horizontal="center" vertical="center" wrapText="1"/>
      <protection/>
    </xf>
    <xf numFmtId="0" fontId="81" fillId="0" borderId="0" xfId="0" applyFont="1" applyAlignment="1" applyProtection="1">
      <alignment horizontal="left" wrapText="1"/>
      <protection/>
    </xf>
    <xf numFmtId="0" fontId="91" fillId="33" borderId="22" xfId="0" applyFont="1" applyFill="1" applyBorder="1" applyAlignment="1" applyProtection="1">
      <alignment horizontal="right" vertical="center" wrapText="1"/>
      <protection/>
    </xf>
    <xf numFmtId="0" fontId="91" fillId="33" borderId="23" xfId="0" applyFont="1" applyFill="1" applyBorder="1" applyAlignment="1" applyProtection="1">
      <alignment horizontal="right" vertical="center" wrapText="1"/>
      <protection/>
    </xf>
    <xf numFmtId="0" fontId="91" fillId="33" borderId="24" xfId="0" applyFont="1" applyFill="1" applyBorder="1" applyAlignment="1" applyProtection="1">
      <alignment horizontal="right" vertical="center" wrapText="1"/>
      <protection/>
    </xf>
    <xf numFmtId="0" fontId="84" fillId="0" borderId="0" xfId="0" applyFont="1" applyBorder="1" applyAlignment="1">
      <alignment horizontal="center" vertical="top" wrapText="1"/>
    </xf>
    <xf numFmtId="44" fontId="7" fillId="35" borderId="74" xfId="0" applyNumberFormat="1" applyFont="1" applyFill="1" applyBorder="1" applyAlignment="1">
      <alignment horizontal="center" vertical="center"/>
    </xf>
    <xf numFmtId="44" fontId="7" fillId="35" borderId="82" xfId="0" applyNumberFormat="1" applyFont="1" applyFill="1" applyBorder="1" applyAlignment="1">
      <alignment horizontal="center" vertical="center"/>
    </xf>
    <xf numFmtId="44" fontId="7" fillId="35" borderId="41" xfId="0" applyNumberFormat="1" applyFont="1" applyFill="1" applyBorder="1" applyAlignment="1">
      <alignment horizontal="right" vertical="center"/>
    </xf>
    <xf numFmtId="44" fontId="7" fillId="35" borderId="83" xfId="0" applyNumberFormat="1" applyFont="1" applyFill="1" applyBorder="1" applyAlignment="1">
      <alignment horizontal="right" vertical="center"/>
    </xf>
    <xf numFmtId="0" fontId="7" fillId="37" borderId="80" xfId="0" applyFont="1" applyFill="1" applyBorder="1" applyAlignment="1">
      <alignment horizontal="center" vertical="center"/>
    </xf>
    <xf numFmtId="0" fontId="7" fillId="37" borderId="84" xfId="0" applyFont="1" applyFill="1" applyBorder="1" applyAlignment="1">
      <alignment horizontal="center" vertical="center"/>
    </xf>
    <xf numFmtId="0" fontId="9" fillId="37" borderId="40" xfId="0" applyFont="1" applyFill="1" applyBorder="1" applyAlignment="1">
      <alignment horizontal="center" vertical="center"/>
    </xf>
    <xf numFmtId="0" fontId="9" fillId="37" borderId="70" xfId="0" applyFont="1" applyFill="1" applyBorder="1" applyAlignment="1">
      <alignment horizontal="center" vertical="center"/>
    </xf>
    <xf numFmtId="0" fontId="9" fillId="37" borderId="53" xfId="0" applyFont="1" applyFill="1" applyBorder="1" applyAlignment="1">
      <alignment horizontal="center" vertical="center"/>
    </xf>
    <xf numFmtId="0" fontId="9" fillId="37" borderId="54" xfId="0" applyFont="1" applyFill="1" applyBorder="1" applyAlignment="1">
      <alignment horizontal="center" vertical="center"/>
    </xf>
    <xf numFmtId="44" fontId="7" fillId="35" borderId="41" xfId="0" applyNumberFormat="1" applyFont="1" applyFill="1" applyBorder="1" applyAlignment="1">
      <alignment horizontal="center" vertical="center"/>
    </xf>
    <xf numFmtId="44" fontId="7" fillId="35" borderId="83" xfId="0" applyNumberFormat="1" applyFont="1" applyFill="1" applyBorder="1" applyAlignment="1">
      <alignment horizontal="center" vertical="center"/>
    </xf>
    <xf numFmtId="0" fontId="109" fillId="35" borderId="40" xfId="0" applyFont="1" applyFill="1" applyBorder="1" applyAlignment="1" applyProtection="1">
      <alignment horizontal="center" vertical="top" wrapText="1"/>
      <protection/>
    </xf>
    <xf numFmtId="0" fontId="109" fillId="35" borderId="70" xfId="0" applyFont="1" applyFill="1" applyBorder="1" applyAlignment="1" applyProtection="1">
      <alignment horizontal="center" vertical="top" wrapText="1"/>
      <protection/>
    </xf>
    <xf numFmtId="0" fontId="109" fillId="35" borderId="36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K193"/>
  <sheetViews>
    <sheetView zoomScale="70" zoomScaleNormal="70" zoomScalePageLayoutView="0" workbookViewId="0" topLeftCell="A169">
      <selection activeCell="E10" sqref="E10"/>
    </sheetView>
  </sheetViews>
  <sheetFormatPr defaultColWidth="9.140625" defaultRowHeight="15"/>
  <cols>
    <col min="1" max="1" width="11.421875" style="10" customWidth="1"/>
    <col min="2" max="2" width="133.00390625" style="10" bestFit="1" customWidth="1"/>
    <col min="3" max="3" width="10.7109375" style="21" bestFit="1" customWidth="1"/>
    <col min="4" max="16384" width="9.140625" style="10" customWidth="1"/>
  </cols>
  <sheetData>
    <row r="1" ht="15">
      <c r="B1" s="10" t="s">
        <v>21</v>
      </c>
    </row>
    <row r="2" spans="1:3" ht="15">
      <c r="A2" s="22" t="s">
        <v>0</v>
      </c>
      <c r="B2" s="14" t="s">
        <v>18</v>
      </c>
      <c r="C2" s="14" t="s">
        <v>24</v>
      </c>
    </row>
    <row r="3" spans="1:3" ht="15">
      <c r="A3" s="23">
        <v>1</v>
      </c>
      <c r="B3" s="16" t="s">
        <v>530</v>
      </c>
      <c r="C3" s="19" t="s">
        <v>33</v>
      </c>
    </row>
    <row r="4" spans="1:3" ht="15">
      <c r="A4" s="22">
        <v>2</v>
      </c>
      <c r="B4" s="12" t="s">
        <v>531</v>
      </c>
      <c r="C4" s="13" t="s">
        <v>25</v>
      </c>
    </row>
    <row r="5" spans="1:3" ht="15">
      <c r="A5" s="22">
        <v>3</v>
      </c>
      <c r="B5" s="12" t="s">
        <v>532</v>
      </c>
      <c r="C5" s="13" t="s">
        <v>27</v>
      </c>
    </row>
    <row r="6" spans="1:3" ht="15">
      <c r="A6" s="22">
        <v>4</v>
      </c>
      <c r="B6" s="12" t="s">
        <v>540</v>
      </c>
      <c r="C6" s="13" t="s">
        <v>28</v>
      </c>
    </row>
    <row r="7" spans="1:3" ht="15">
      <c r="A7" s="22">
        <v>5</v>
      </c>
      <c r="B7" s="12" t="s">
        <v>533</v>
      </c>
      <c r="C7" s="13" t="s">
        <v>29</v>
      </c>
    </row>
    <row r="8" spans="1:3" ht="15">
      <c r="A8" s="22">
        <v>6</v>
      </c>
      <c r="B8" s="12" t="s">
        <v>534</v>
      </c>
      <c r="C8" s="13" t="s">
        <v>541</v>
      </c>
    </row>
    <row r="9" spans="1:3" ht="15">
      <c r="A9" s="22">
        <v>7</v>
      </c>
      <c r="B9" s="12" t="s">
        <v>535</v>
      </c>
      <c r="C9" s="13" t="s">
        <v>26</v>
      </c>
    </row>
    <row r="10" spans="1:3" ht="15">
      <c r="A10" s="22">
        <v>8</v>
      </c>
      <c r="B10" s="12" t="s">
        <v>536</v>
      </c>
      <c r="C10" s="13" t="s">
        <v>30</v>
      </c>
    </row>
    <row r="11" spans="1:3" ht="15">
      <c r="A11" s="22">
        <v>9</v>
      </c>
      <c r="B11" s="12" t="s">
        <v>537</v>
      </c>
      <c r="C11" s="13" t="s">
        <v>31</v>
      </c>
    </row>
    <row r="12" spans="1:3" ht="15">
      <c r="A12" s="22">
        <v>10</v>
      </c>
      <c r="B12" s="12" t="s">
        <v>538</v>
      </c>
      <c r="C12" s="13" t="s">
        <v>32</v>
      </c>
    </row>
    <row r="13" spans="1:3" ht="15">
      <c r="A13" s="23">
        <v>11</v>
      </c>
      <c r="B13" s="15" t="s">
        <v>539</v>
      </c>
      <c r="C13" s="20" t="s">
        <v>34</v>
      </c>
    </row>
    <row r="16" ht="15">
      <c r="B16" s="10" t="s">
        <v>22</v>
      </c>
    </row>
    <row r="17" spans="1:3" ht="15">
      <c r="A17" s="22" t="s">
        <v>0</v>
      </c>
      <c r="B17" s="11" t="s">
        <v>5</v>
      </c>
      <c r="C17" s="11" t="s">
        <v>24</v>
      </c>
    </row>
    <row r="18" spans="1:3" ht="15">
      <c r="A18" s="22">
        <v>1</v>
      </c>
      <c r="B18" s="13" t="s">
        <v>4</v>
      </c>
      <c r="C18" s="13" t="s">
        <v>187</v>
      </c>
    </row>
    <row r="19" spans="1:3" ht="15">
      <c r="A19" s="22">
        <v>2</v>
      </c>
      <c r="B19" s="13" t="s">
        <v>7</v>
      </c>
      <c r="C19" s="13" t="s">
        <v>188</v>
      </c>
    </row>
    <row r="20" spans="1:3" ht="15">
      <c r="A20" s="22">
        <v>3</v>
      </c>
      <c r="B20" s="13" t="s">
        <v>6</v>
      </c>
      <c r="C20" s="13" t="s">
        <v>189</v>
      </c>
    </row>
    <row r="21" spans="1:3" ht="15">
      <c r="A21" s="22">
        <v>4</v>
      </c>
      <c r="B21" s="13" t="s">
        <v>8</v>
      </c>
      <c r="C21" s="13" t="s">
        <v>190</v>
      </c>
    </row>
    <row r="22" spans="1:3" ht="15">
      <c r="A22" s="22">
        <v>5</v>
      </c>
      <c r="B22" s="13" t="s">
        <v>9</v>
      </c>
      <c r="C22" s="13" t="s">
        <v>191</v>
      </c>
    </row>
    <row r="23" spans="1:3" ht="15">
      <c r="A23" s="22">
        <v>6</v>
      </c>
      <c r="B23" s="13" t="s">
        <v>10</v>
      </c>
      <c r="C23" s="13" t="s">
        <v>192</v>
      </c>
    </row>
    <row r="24" spans="1:3" ht="15">
      <c r="A24" s="22">
        <v>7</v>
      </c>
      <c r="B24" s="13" t="s">
        <v>11</v>
      </c>
      <c r="C24" s="13" t="s">
        <v>193</v>
      </c>
    </row>
    <row r="25" spans="1:3" ht="15">
      <c r="A25" s="22">
        <v>8</v>
      </c>
      <c r="B25" s="13" t="s">
        <v>12</v>
      </c>
      <c r="C25" s="13" t="s">
        <v>194</v>
      </c>
    </row>
    <row r="28" spans="1:11" ht="63">
      <c r="A28" s="24" t="s">
        <v>35</v>
      </c>
      <c r="B28" s="24" t="s">
        <v>36</v>
      </c>
      <c r="C28" s="24" t="s">
        <v>320</v>
      </c>
      <c r="D28" s="24" t="s">
        <v>322</v>
      </c>
      <c r="E28" s="24" t="s">
        <v>324</v>
      </c>
      <c r="F28" s="24" t="s">
        <v>325</v>
      </c>
      <c r="G28" s="24" t="s">
        <v>326</v>
      </c>
      <c r="H28" s="29" t="s">
        <v>24</v>
      </c>
      <c r="I28" s="6"/>
      <c r="J28" s="6"/>
      <c r="K28" s="6"/>
    </row>
    <row r="29" spans="1:11" ht="63">
      <c r="A29" s="24"/>
      <c r="B29" s="24"/>
      <c r="C29" s="24" t="s">
        <v>321</v>
      </c>
      <c r="D29" s="24" t="s">
        <v>323</v>
      </c>
      <c r="E29" s="24" t="s">
        <v>323</v>
      </c>
      <c r="F29" s="24" t="s">
        <v>323</v>
      </c>
      <c r="G29" s="24" t="s">
        <v>323</v>
      </c>
      <c r="H29" s="29"/>
      <c r="I29" s="6"/>
      <c r="J29" s="6"/>
      <c r="K29" s="6"/>
    </row>
    <row r="30" spans="1:11" ht="15.75">
      <c r="A30" s="25" t="s">
        <v>38</v>
      </c>
      <c r="B30" s="25" t="s">
        <v>39</v>
      </c>
      <c r="C30" s="25" t="s">
        <v>37</v>
      </c>
      <c r="D30" s="25" t="s">
        <v>40</v>
      </c>
      <c r="E30" s="25" t="s">
        <v>41</v>
      </c>
      <c r="F30" s="25" t="s">
        <v>42</v>
      </c>
      <c r="G30" s="25" t="s">
        <v>43</v>
      </c>
      <c r="H30" s="29"/>
      <c r="I30" s="6"/>
      <c r="J30" s="6"/>
      <c r="K30" s="6"/>
    </row>
    <row r="31" spans="1:11" ht="15.75">
      <c r="A31" s="25"/>
      <c r="B31" s="25"/>
      <c r="C31" s="25"/>
      <c r="D31" s="25"/>
      <c r="E31" s="25"/>
      <c r="F31" s="25"/>
      <c r="G31" s="25"/>
      <c r="H31" s="29"/>
      <c r="I31" s="6"/>
      <c r="J31" s="6"/>
      <c r="K31" s="6"/>
    </row>
    <row r="32" spans="1:11" ht="15.75">
      <c r="A32" s="26" t="s">
        <v>44</v>
      </c>
      <c r="B32" s="27" t="s">
        <v>45</v>
      </c>
      <c r="C32" s="30" t="s">
        <v>80</v>
      </c>
      <c r="D32" s="31" t="s">
        <v>81</v>
      </c>
      <c r="E32" s="31" t="s">
        <v>82</v>
      </c>
      <c r="F32" s="31" t="s">
        <v>83</v>
      </c>
      <c r="G32" s="31" t="s">
        <v>84</v>
      </c>
      <c r="H32" s="30" t="s">
        <v>195</v>
      </c>
      <c r="I32" s="6"/>
      <c r="J32" s="6"/>
      <c r="K32" s="6"/>
    </row>
    <row r="33" spans="1:11" ht="15.75">
      <c r="A33" s="26" t="s">
        <v>46</v>
      </c>
      <c r="B33" s="27" t="s">
        <v>47</v>
      </c>
      <c r="C33" s="30" t="s">
        <v>88</v>
      </c>
      <c r="D33" s="31" t="s">
        <v>89</v>
      </c>
      <c r="E33" s="31" t="s">
        <v>90</v>
      </c>
      <c r="F33" s="31" t="s">
        <v>91</v>
      </c>
      <c r="G33" s="31" t="s">
        <v>92</v>
      </c>
      <c r="H33" s="30" t="s">
        <v>196</v>
      </c>
      <c r="I33" s="6"/>
      <c r="J33" s="6"/>
      <c r="K33" s="6"/>
    </row>
    <row r="34" spans="1:11" ht="15.75">
      <c r="A34" s="26" t="s">
        <v>48</v>
      </c>
      <c r="B34" s="27" t="s">
        <v>49</v>
      </c>
      <c r="C34" s="30" t="s">
        <v>93</v>
      </c>
      <c r="D34" s="31" t="s">
        <v>94</v>
      </c>
      <c r="E34" s="31" t="s">
        <v>95</v>
      </c>
      <c r="F34" s="31" t="s">
        <v>96</v>
      </c>
      <c r="G34" s="31" t="s">
        <v>97</v>
      </c>
      <c r="H34" s="30" t="s">
        <v>197</v>
      </c>
      <c r="I34" s="6"/>
      <c r="J34" s="6"/>
      <c r="K34" s="6"/>
    </row>
    <row r="35" spans="1:11" ht="15.75">
      <c r="A35" s="26" t="s">
        <v>50</v>
      </c>
      <c r="B35" s="27" t="s">
        <v>51</v>
      </c>
      <c r="C35" s="30" t="s">
        <v>98</v>
      </c>
      <c r="D35" s="31" t="s">
        <v>99</v>
      </c>
      <c r="E35" s="31" t="s">
        <v>100</v>
      </c>
      <c r="F35" s="31" t="s">
        <v>101</v>
      </c>
      <c r="G35" s="31" t="s">
        <v>102</v>
      </c>
      <c r="H35" s="30" t="s">
        <v>198</v>
      </c>
      <c r="I35" s="6"/>
      <c r="J35" s="6"/>
      <c r="K35" s="6"/>
    </row>
    <row r="36" spans="1:11" ht="15.75">
      <c r="A36" s="26" t="s">
        <v>52</v>
      </c>
      <c r="B36" s="27" t="s">
        <v>53</v>
      </c>
      <c r="C36" s="30" t="s">
        <v>103</v>
      </c>
      <c r="D36" s="31" t="s">
        <v>104</v>
      </c>
      <c r="E36" s="31" t="s">
        <v>105</v>
      </c>
      <c r="F36" s="31" t="s">
        <v>106</v>
      </c>
      <c r="G36" s="31" t="s">
        <v>107</v>
      </c>
      <c r="H36" s="30" t="s">
        <v>199</v>
      </c>
      <c r="I36" s="6"/>
      <c r="J36" s="6"/>
      <c r="K36" s="6"/>
    </row>
    <row r="37" spans="1:11" ht="15.75">
      <c r="A37" s="26" t="s">
        <v>54</v>
      </c>
      <c r="B37" s="27" t="s">
        <v>55</v>
      </c>
      <c r="C37" s="30" t="s">
        <v>108</v>
      </c>
      <c r="D37" s="31" t="s">
        <v>109</v>
      </c>
      <c r="E37" s="31" t="s">
        <v>110</v>
      </c>
      <c r="F37" s="31" t="s">
        <v>111</v>
      </c>
      <c r="G37" s="31" t="s">
        <v>112</v>
      </c>
      <c r="H37" s="30" t="s">
        <v>200</v>
      </c>
      <c r="I37" s="6"/>
      <c r="J37" s="6"/>
      <c r="K37" s="6"/>
    </row>
    <row r="38" spans="1:11" ht="15.75">
      <c r="A38" s="26" t="s">
        <v>56</v>
      </c>
      <c r="B38" s="27" t="s">
        <v>57</v>
      </c>
      <c r="C38" s="30" t="s">
        <v>113</v>
      </c>
      <c r="D38" s="31" t="s">
        <v>114</v>
      </c>
      <c r="E38" s="31" t="s">
        <v>115</v>
      </c>
      <c r="F38" s="31" t="s">
        <v>116</v>
      </c>
      <c r="G38" s="31" t="s">
        <v>117</v>
      </c>
      <c r="H38" s="30" t="s">
        <v>201</v>
      </c>
      <c r="I38" s="6"/>
      <c r="J38" s="6"/>
      <c r="K38" s="6"/>
    </row>
    <row r="39" spans="1:8" ht="15.75">
      <c r="A39" s="26" t="s">
        <v>58</v>
      </c>
      <c r="B39" s="27" t="s">
        <v>59</v>
      </c>
      <c r="C39" s="30" t="s">
        <v>118</v>
      </c>
      <c r="D39" s="31" t="s">
        <v>119</v>
      </c>
      <c r="E39" s="31" t="s">
        <v>120</v>
      </c>
      <c r="F39" s="31" t="s">
        <v>121</v>
      </c>
      <c r="G39" s="31" t="s">
        <v>122</v>
      </c>
      <c r="H39" s="30" t="s">
        <v>202</v>
      </c>
    </row>
    <row r="40" spans="1:8" ht="15.75">
      <c r="A40" s="26" t="s">
        <v>60</v>
      </c>
      <c r="B40" s="27" t="s">
        <v>61</v>
      </c>
      <c r="C40" s="30" t="s">
        <v>123</v>
      </c>
      <c r="D40" s="31" t="s">
        <v>124</v>
      </c>
      <c r="E40" s="31" t="s">
        <v>125</v>
      </c>
      <c r="F40" s="31" t="s">
        <v>126</v>
      </c>
      <c r="G40" s="31" t="s">
        <v>127</v>
      </c>
      <c r="H40" s="30" t="s">
        <v>203</v>
      </c>
    </row>
    <row r="41" spans="1:8" ht="15.75">
      <c r="A41" s="26" t="s">
        <v>62</v>
      </c>
      <c r="B41" s="27" t="s">
        <v>63</v>
      </c>
      <c r="C41" s="30" t="s">
        <v>128</v>
      </c>
      <c r="D41" s="31" t="s">
        <v>129</v>
      </c>
      <c r="E41" s="31" t="s">
        <v>130</v>
      </c>
      <c r="F41" s="31" t="s">
        <v>131</v>
      </c>
      <c r="G41" s="31" t="s">
        <v>132</v>
      </c>
      <c r="H41" s="30" t="s">
        <v>204</v>
      </c>
    </row>
    <row r="42" spans="1:8" ht="15.75">
      <c r="A42" s="26" t="s">
        <v>64</v>
      </c>
      <c r="B42" s="27" t="s">
        <v>85</v>
      </c>
      <c r="C42" s="30" t="s">
        <v>133</v>
      </c>
      <c r="D42" s="31" t="s">
        <v>134</v>
      </c>
      <c r="E42" s="31" t="s">
        <v>135</v>
      </c>
      <c r="F42" s="31" t="s">
        <v>136</v>
      </c>
      <c r="G42" s="31" t="s">
        <v>137</v>
      </c>
      <c r="H42" s="30" t="s">
        <v>205</v>
      </c>
    </row>
    <row r="43" spans="1:8" ht="15.75">
      <c r="A43" s="26" t="s">
        <v>65</v>
      </c>
      <c r="B43" s="27" t="s">
        <v>86</v>
      </c>
      <c r="C43" s="30" t="s">
        <v>138</v>
      </c>
      <c r="D43" s="31" t="s">
        <v>139</v>
      </c>
      <c r="E43" s="31" t="s">
        <v>140</v>
      </c>
      <c r="F43" s="31" t="s">
        <v>141</v>
      </c>
      <c r="G43" s="31" t="s">
        <v>142</v>
      </c>
      <c r="H43" s="30" t="s">
        <v>206</v>
      </c>
    </row>
    <row r="44" spans="1:8" ht="31.5">
      <c r="A44" s="26" t="s">
        <v>66</v>
      </c>
      <c r="B44" s="27" t="s">
        <v>87</v>
      </c>
      <c r="C44" s="30" t="s">
        <v>143</v>
      </c>
      <c r="D44" s="31" t="s">
        <v>144</v>
      </c>
      <c r="E44" s="31" t="s">
        <v>145</v>
      </c>
      <c r="F44" s="31" t="s">
        <v>146</v>
      </c>
      <c r="G44" s="31" t="s">
        <v>147</v>
      </c>
      <c r="H44" s="30" t="s">
        <v>207</v>
      </c>
    </row>
    <row r="45" spans="1:8" ht="18.75">
      <c r="A45" s="26" t="s">
        <v>67</v>
      </c>
      <c r="B45" s="27" t="s">
        <v>183</v>
      </c>
      <c r="C45" s="30" t="s">
        <v>148</v>
      </c>
      <c r="D45" s="31" t="s">
        <v>149</v>
      </c>
      <c r="E45" s="31" t="s">
        <v>150</v>
      </c>
      <c r="F45" s="31" t="s">
        <v>151</v>
      </c>
      <c r="G45" s="31" t="s">
        <v>152</v>
      </c>
      <c r="H45" s="30" t="s">
        <v>208</v>
      </c>
    </row>
    <row r="46" spans="1:8" ht="15.75">
      <c r="A46" s="26" t="s">
        <v>68</v>
      </c>
      <c r="B46" s="27" t="s">
        <v>69</v>
      </c>
      <c r="C46" s="30" t="s">
        <v>153</v>
      </c>
      <c r="D46" s="31" t="s">
        <v>154</v>
      </c>
      <c r="E46" s="31" t="s">
        <v>155</v>
      </c>
      <c r="F46" s="31" t="s">
        <v>156</v>
      </c>
      <c r="G46" s="31" t="s">
        <v>157</v>
      </c>
      <c r="H46" s="30" t="s">
        <v>209</v>
      </c>
    </row>
    <row r="47" spans="1:8" ht="15.75">
      <c r="A47" s="26" t="s">
        <v>70</v>
      </c>
      <c r="B47" s="27" t="s">
        <v>71</v>
      </c>
      <c r="C47" s="30" t="s">
        <v>158</v>
      </c>
      <c r="D47" s="31" t="s">
        <v>159</v>
      </c>
      <c r="E47" s="31" t="s">
        <v>160</v>
      </c>
      <c r="F47" s="31" t="s">
        <v>161</v>
      </c>
      <c r="G47" s="31" t="s">
        <v>162</v>
      </c>
      <c r="H47" s="30" t="s">
        <v>210</v>
      </c>
    </row>
    <row r="48" spans="1:8" ht="15.75">
      <c r="A48" s="26" t="s">
        <v>72</v>
      </c>
      <c r="B48" s="27" t="s">
        <v>73</v>
      </c>
      <c r="C48" s="30" t="s">
        <v>163</v>
      </c>
      <c r="D48" s="31" t="s">
        <v>164</v>
      </c>
      <c r="E48" s="31" t="s">
        <v>165</v>
      </c>
      <c r="F48" s="31" t="s">
        <v>166</v>
      </c>
      <c r="G48" s="31" t="s">
        <v>167</v>
      </c>
      <c r="H48" s="30" t="s">
        <v>211</v>
      </c>
    </row>
    <row r="49" spans="1:8" ht="15.75">
      <c r="A49" s="26" t="s">
        <v>74</v>
      </c>
      <c r="B49" s="27" t="s">
        <v>75</v>
      </c>
      <c r="C49" s="30" t="s">
        <v>168</v>
      </c>
      <c r="D49" s="31" t="s">
        <v>169</v>
      </c>
      <c r="E49" s="31" t="s">
        <v>170</v>
      </c>
      <c r="F49" s="31" t="s">
        <v>171</v>
      </c>
      <c r="G49" s="31" t="s">
        <v>172</v>
      </c>
      <c r="H49" s="30" t="s">
        <v>212</v>
      </c>
    </row>
    <row r="50" spans="1:8" ht="15.75">
      <c r="A50" s="26" t="s">
        <v>76</v>
      </c>
      <c r="B50" s="27" t="s">
        <v>77</v>
      </c>
      <c r="C50" s="30" t="s">
        <v>173</v>
      </c>
      <c r="D50" s="31" t="s">
        <v>174</v>
      </c>
      <c r="E50" s="31" t="s">
        <v>175</v>
      </c>
      <c r="F50" s="31" t="s">
        <v>176</v>
      </c>
      <c r="G50" s="31" t="s">
        <v>177</v>
      </c>
      <c r="H50" s="30" t="s">
        <v>213</v>
      </c>
    </row>
    <row r="51" spans="1:8" ht="15.75">
      <c r="A51" s="26" t="s">
        <v>78</v>
      </c>
      <c r="B51" s="27" t="s">
        <v>79</v>
      </c>
      <c r="C51" s="30" t="s">
        <v>178</v>
      </c>
      <c r="D51" s="31" t="s">
        <v>179</v>
      </c>
      <c r="E51" s="31" t="s">
        <v>180</v>
      </c>
      <c r="F51" s="31" t="s">
        <v>181</v>
      </c>
      <c r="G51" s="31" t="s">
        <v>182</v>
      </c>
      <c r="H51" s="30" t="s">
        <v>214</v>
      </c>
    </row>
    <row r="52" spans="1:8" ht="15.75">
      <c r="A52" s="26" t="s">
        <v>184</v>
      </c>
      <c r="B52" s="27" t="s">
        <v>185</v>
      </c>
      <c r="C52" s="30" t="s">
        <v>186</v>
      </c>
      <c r="D52" s="32"/>
      <c r="E52" s="32"/>
      <c r="F52" s="32"/>
      <c r="G52" s="32"/>
      <c r="H52" s="30" t="s">
        <v>186</v>
      </c>
    </row>
    <row r="53" ht="15">
      <c r="A53" s="18"/>
    </row>
    <row r="54" ht="15">
      <c r="A54" s="18"/>
    </row>
    <row r="55" spans="1:3" ht="31.5">
      <c r="A55" s="24" t="s">
        <v>265</v>
      </c>
      <c r="B55" s="33" t="s">
        <v>215</v>
      </c>
      <c r="C55" s="22" t="s">
        <v>24</v>
      </c>
    </row>
    <row r="56" spans="1:3" ht="15.75">
      <c r="A56" s="34" t="s">
        <v>38</v>
      </c>
      <c r="B56" s="34" t="s">
        <v>39</v>
      </c>
      <c r="C56" s="22"/>
    </row>
    <row r="57" spans="1:3" ht="15.75">
      <c r="A57" s="29" t="s">
        <v>216</v>
      </c>
      <c r="B57" s="35" t="s">
        <v>217</v>
      </c>
      <c r="C57" s="22" t="s">
        <v>284</v>
      </c>
    </row>
    <row r="58" spans="1:3" ht="15.75">
      <c r="A58" s="29" t="s">
        <v>218</v>
      </c>
      <c r="B58" s="31" t="s">
        <v>219</v>
      </c>
      <c r="C58" s="22" t="s">
        <v>285</v>
      </c>
    </row>
    <row r="59" spans="1:3" ht="15.75">
      <c r="A59" s="29" t="s">
        <v>220</v>
      </c>
      <c r="B59" s="31" t="s">
        <v>221</v>
      </c>
      <c r="C59" s="22" t="s">
        <v>286</v>
      </c>
    </row>
    <row r="60" spans="1:3" ht="15.75">
      <c r="A60" s="29" t="s">
        <v>222</v>
      </c>
      <c r="B60" s="31" t="s">
        <v>223</v>
      </c>
      <c r="C60" s="22" t="s">
        <v>287</v>
      </c>
    </row>
    <row r="61" spans="1:3" ht="15.75">
      <c r="A61" s="29" t="s">
        <v>224</v>
      </c>
      <c r="B61" s="35" t="s">
        <v>225</v>
      </c>
      <c r="C61" s="22" t="s">
        <v>288</v>
      </c>
    </row>
    <row r="62" spans="1:3" ht="15.75">
      <c r="A62" s="29" t="s">
        <v>226</v>
      </c>
      <c r="B62" s="35" t="s">
        <v>227</v>
      </c>
      <c r="C62" s="22" t="s">
        <v>289</v>
      </c>
    </row>
    <row r="63" spans="1:3" ht="15.75">
      <c r="A63" s="29" t="s">
        <v>228</v>
      </c>
      <c r="B63" s="35" t="s">
        <v>229</v>
      </c>
      <c r="C63" s="22" t="s">
        <v>290</v>
      </c>
    </row>
    <row r="64" spans="1:3" ht="15.75">
      <c r="A64" s="29" t="s">
        <v>230</v>
      </c>
      <c r="B64" s="35" t="s">
        <v>231</v>
      </c>
      <c r="C64" s="22" t="s">
        <v>291</v>
      </c>
    </row>
    <row r="65" spans="1:3" ht="15.75">
      <c r="A65" s="29" t="s">
        <v>232</v>
      </c>
      <c r="B65" s="35" t="s">
        <v>233</v>
      </c>
      <c r="C65" s="22" t="s">
        <v>292</v>
      </c>
    </row>
    <row r="66" spans="1:3" ht="15.75">
      <c r="A66" s="29" t="s">
        <v>234</v>
      </c>
      <c r="B66" s="35" t="s">
        <v>235</v>
      </c>
      <c r="C66" s="22" t="s">
        <v>293</v>
      </c>
    </row>
    <row r="67" spans="1:3" ht="15.75">
      <c r="A67" s="29" t="s">
        <v>236</v>
      </c>
      <c r="B67" s="35" t="s">
        <v>237</v>
      </c>
      <c r="C67" s="22" t="s">
        <v>294</v>
      </c>
    </row>
    <row r="68" spans="1:3" ht="15.75">
      <c r="A68" s="29" t="s">
        <v>238</v>
      </c>
      <c r="B68" s="35" t="s">
        <v>239</v>
      </c>
      <c r="C68" s="22" t="s">
        <v>295</v>
      </c>
    </row>
    <row r="69" spans="1:3" ht="15.75">
      <c r="A69" s="29" t="s">
        <v>240</v>
      </c>
      <c r="B69" s="35" t="s">
        <v>241</v>
      </c>
      <c r="C69" s="22" t="s">
        <v>296</v>
      </c>
    </row>
    <row r="70" spans="1:3" ht="15.75">
      <c r="A70" s="29" t="s">
        <v>242</v>
      </c>
      <c r="B70" s="35" t="s">
        <v>243</v>
      </c>
      <c r="C70" s="22" t="s">
        <v>297</v>
      </c>
    </row>
    <row r="71" spans="1:3" ht="15.75">
      <c r="A71" s="29" t="s">
        <v>244</v>
      </c>
      <c r="B71" s="35" t="s">
        <v>245</v>
      </c>
      <c r="C71" s="22" t="s">
        <v>298</v>
      </c>
    </row>
    <row r="72" spans="1:3" ht="15.75">
      <c r="A72" s="29" t="s">
        <v>246</v>
      </c>
      <c r="B72" s="35" t="s">
        <v>247</v>
      </c>
      <c r="C72" s="22" t="s">
        <v>299</v>
      </c>
    </row>
    <row r="73" spans="1:3" ht="15.75">
      <c r="A73" s="29" t="s">
        <v>248</v>
      </c>
      <c r="B73" s="35" t="s">
        <v>249</v>
      </c>
      <c r="C73" s="22" t="s">
        <v>300</v>
      </c>
    </row>
    <row r="74" spans="1:3" ht="15.75">
      <c r="A74" s="29" t="s">
        <v>250</v>
      </c>
      <c r="B74" s="35" t="s">
        <v>251</v>
      </c>
      <c r="C74" s="22" t="s">
        <v>301</v>
      </c>
    </row>
    <row r="75" spans="1:3" ht="15.75">
      <c r="A75" s="29" t="s">
        <v>252</v>
      </c>
      <c r="B75" s="35" t="s">
        <v>253</v>
      </c>
      <c r="C75" s="22" t="s">
        <v>302</v>
      </c>
    </row>
    <row r="76" spans="1:3" ht="15.75">
      <c r="A76" s="29" t="s">
        <v>254</v>
      </c>
      <c r="B76" s="35" t="s">
        <v>255</v>
      </c>
      <c r="C76" s="22" t="s">
        <v>303</v>
      </c>
    </row>
    <row r="77" spans="1:3" ht="15.75">
      <c r="A77" s="29" t="s">
        <v>256</v>
      </c>
      <c r="B77" s="35" t="s">
        <v>257</v>
      </c>
      <c r="C77" s="22" t="s">
        <v>304</v>
      </c>
    </row>
    <row r="78" spans="1:3" ht="15.75">
      <c r="A78" s="29" t="s">
        <v>258</v>
      </c>
      <c r="B78" s="35" t="s">
        <v>259</v>
      </c>
      <c r="C78" s="22" t="s">
        <v>305</v>
      </c>
    </row>
    <row r="79" spans="1:3" ht="15.75">
      <c r="A79" s="29" t="s">
        <v>260</v>
      </c>
      <c r="B79" s="35" t="s">
        <v>261</v>
      </c>
      <c r="C79" s="22" t="s">
        <v>306</v>
      </c>
    </row>
    <row r="80" spans="1:3" ht="15.75">
      <c r="A80" s="29" t="s">
        <v>428</v>
      </c>
      <c r="B80" s="36" t="s">
        <v>262</v>
      </c>
      <c r="C80" s="22" t="s">
        <v>307</v>
      </c>
    </row>
    <row r="81" spans="1:3" ht="15.75">
      <c r="A81" s="29" t="s">
        <v>429</v>
      </c>
      <c r="B81" s="36" t="s">
        <v>263</v>
      </c>
      <c r="C81" s="22" t="s">
        <v>308</v>
      </c>
    </row>
    <row r="82" spans="1:3" ht="15.75">
      <c r="A82" s="29" t="s">
        <v>427</v>
      </c>
      <c r="B82" s="37" t="s">
        <v>264</v>
      </c>
      <c r="C82" s="22" t="s">
        <v>309</v>
      </c>
    </row>
    <row r="83" spans="1:3" ht="15.75">
      <c r="A83" s="29" t="s">
        <v>266</v>
      </c>
      <c r="B83" s="35" t="s">
        <v>267</v>
      </c>
      <c r="C83" s="22" t="s">
        <v>310</v>
      </c>
    </row>
    <row r="84" spans="1:3" ht="15.75">
      <c r="A84" s="29" t="s">
        <v>268</v>
      </c>
      <c r="B84" s="35" t="s">
        <v>257</v>
      </c>
      <c r="C84" s="22" t="s">
        <v>311</v>
      </c>
    </row>
    <row r="85" spans="1:3" ht="15.75">
      <c r="A85" s="29" t="s">
        <v>269</v>
      </c>
      <c r="B85" s="35" t="s">
        <v>270</v>
      </c>
      <c r="C85" s="22" t="s">
        <v>312</v>
      </c>
    </row>
    <row r="86" spans="1:3" ht="15.75">
      <c r="A86" s="29" t="s">
        <v>271</v>
      </c>
      <c r="B86" s="35" t="s">
        <v>272</v>
      </c>
      <c r="C86" s="22" t="s">
        <v>313</v>
      </c>
    </row>
    <row r="87" spans="1:3" ht="15.75">
      <c r="A87" s="29" t="s">
        <v>273</v>
      </c>
      <c r="B87" s="35" t="s">
        <v>274</v>
      </c>
      <c r="C87" s="22" t="s">
        <v>314</v>
      </c>
    </row>
    <row r="88" spans="1:3" ht="15.75">
      <c r="A88" s="29" t="s">
        <v>275</v>
      </c>
      <c r="B88" s="35" t="s">
        <v>276</v>
      </c>
      <c r="C88" s="22" t="s">
        <v>315</v>
      </c>
    </row>
    <row r="89" spans="1:3" ht="15.75">
      <c r="A89" s="29" t="s">
        <v>277</v>
      </c>
      <c r="B89" s="35" t="s">
        <v>278</v>
      </c>
      <c r="C89" s="22" t="s">
        <v>316</v>
      </c>
    </row>
    <row r="90" spans="1:3" ht="15.75">
      <c r="A90" s="29" t="s">
        <v>279</v>
      </c>
      <c r="B90" s="35" t="s">
        <v>280</v>
      </c>
      <c r="C90" s="22" t="s">
        <v>317</v>
      </c>
    </row>
    <row r="91" spans="1:3" ht="15.75">
      <c r="A91" s="29" t="s">
        <v>281</v>
      </c>
      <c r="B91" s="35" t="s">
        <v>282</v>
      </c>
      <c r="C91" s="22" t="s">
        <v>318</v>
      </c>
    </row>
    <row r="92" spans="1:3" ht="15.75">
      <c r="A92" s="29" t="s">
        <v>283</v>
      </c>
      <c r="B92" s="35" t="s">
        <v>253</v>
      </c>
      <c r="C92" s="22" t="s">
        <v>319</v>
      </c>
    </row>
    <row r="93" spans="1:3" ht="15">
      <c r="A93" s="26" t="s">
        <v>327</v>
      </c>
      <c r="B93" s="12" t="s">
        <v>430</v>
      </c>
      <c r="C93" s="13" t="s">
        <v>80</v>
      </c>
    </row>
    <row r="94" spans="1:3" ht="15">
      <c r="A94" s="26" t="s">
        <v>328</v>
      </c>
      <c r="B94" s="12" t="s">
        <v>431</v>
      </c>
      <c r="C94" s="13" t="s">
        <v>88</v>
      </c>
    </row>
    <row r="95" spans="1:3" ht="15">
      <c r="A95" s="26" t="s">
        <v>329</v>
      </c>
      <c r="B95" s="12" t="s">
        <v>432</v>
      </c>
      <c r="C95" s="13" t="s">
        <v>93</v>
      </c>
    </row>
    <row r="96" spans="1:3" ht="15">
      <c r="A96" s="26" t="s">
        <v>330</v>
      </c>
      <c r="B96" s="12" t="s">
        <v>433</v>
      </c>
      <c r="C96" s="13" t="s">
        <v>98</v>
      </c>
    </row>
    <row r="97" spans="1:3" ht="15">
      <c r="A97" s="26" t="s">
        <v>331</v>
      </c>
      <c r="B97" s="12" t="s">
        <v>434</v>
      </c>
      <c r="C97" s="13" t="s">
        <v>103</v>
      </c>
    </row>
    <row r="98" spans="1:3" ht="15">
      <c r="A98" s="26" t="s">
        <v>332</v>
      </c>
      <c r="B98" s="12" t="s">
        <v>435</v>
      </c>
      <c r="C98" s="13" t="s">
        <v>108</v>
      </c>
    </row>
    <row r="99" spans="1:3" ht="15">
      <c r="A99" s="26" t="s">
        <v>333</v>
      </c>
      <c r="B99" s="12" t="s">
        <v>436</v>
      </c>
      <c r="C99" s="13" t="s">
        <v>113</v>
      </c>
    </row>
    <row r="100" spans="1:3" ht="15">
      <c r="A100" s="26" t="s">
        <v>334</v>
      </c>
      <c r="B100" s="12" t="s">
        <v>437</v>
      </c>
      <c r="C100" s="13" t="s">
        <v>118</v>
      </c>
    </row>
    <row r="101" spans="1:3" ht="15">
      <c r="A101" s="26" t="s">
        <v>335</v>
      </c>
      <c r="B101" s="12" t="s">
        <v>438</v>
      </c>
      <c r="C101" s="13" t="s">
        <v>123</v>
      </c>
    </row>
    <row r="102" spans="1:3" ht="15">
      <c r="A102" s="26" t="s">
        <v>336</v>
      </c>
      <c r="B102" s="12" t="s">
        <v>439</v>
      </c>
      <c r="C102" s="13" t="s">
        <v>128</v>
      </c>
    </row>
    <row r="103" spans="1:3" ht="15">
      <c r="A103" s="26" t="s">
        <v>337</v>
      </c>
      <c r="B103" s="12" t="s">
        <v>440</v>
      </c>
      <c r="C103" s="13" t="s">
        <v>133</v>
      </c>
    </row>
    <row r="104" spans="1:3" ht="15">
      <c r="A104" s="26" t="s">
        <v>338</v>
      </c>
      <c r="B104" s="12" t="s">
        <v>441</v>
      </c>
      <c r="C104" s="13" t="s">
        <v>138</v>
      </c>
    </row>
    <row r="105" spans="1:3" ht="15">
      <c r="A105" s="26" t="s">
        <v>339</v>
      </c>
      <c r="B105" s="12" t="s">
        <v>442</v>
      </c>
      <c r="C105" s="13" t="s">
        <v>143</v>
      </c>
    </row>
    <row r="106" spans="1:3" ht="15">
      <c r="A106" s="26" t="s">
        <v>340</v>
      </c>
      <c r="B106" s="12" t="s">
        <v>443</v>
      </c>
      <c r="C106" s="13" t="s">
        <v>148</v>
      </c>
    </row>
    <row r="107" spans="1:3" ht="15">
      <c r="A107" s="26" t="s">
        <v>341</v>
      </c>
      <c r="B107" s="12" t="s">
        <v>444</v>
      </c>
      <c r="C107" s="13" t="s">
        <v>153</v>
      </c>
    </row>
    <row r="108" spans="1:3" ht="15">
      <c r="A108" s="26" t="s">
        <v>342</v>
      </c>
      <c r="B108" s="12" t="s">
        <v>445</v>
      </c>
      <c r="C108" s="13" t="s">
        <v>158</v>
      </c>
    </row>
    <row r="109" spans="1:3" ht="15">
      <c r="A109" s="26" t="s">
        <v>343</v>
      </c>
      <c r="B109" s="12" t="s">
        <v>446</v>
      </c>
      <c r="C109" s="13" t="s">
        <v>163</v>
      </c>
    </row>
    <row r="110" spans="1:3" ht="15">
      <c r="A110" s="26" t="s">
        <v>344</v>
      </c>
      <c r="B110" s="12" t="s">
        <v>447</v>
      </c>
      <c r="C110" s="13" t="s">
        <v>168</v>
      </c>
    </row>
    <row r="111" spans="1:3" ht="15">
      <c r="A111" s="26" t="s">
        <v>345</v>
      </c>
      <c r="B111" s="12" t="s">
        <v>448</v>
      </c>
      <c r="C111" s="13" t="s">
        <v>173</v>
      </c>
    </row>
    <row r="112" spans="1:3" ht="15">
      <c r="A112" s="26" t="s">
        <v>346</v>
      </c>
      <c r="B112" s="12" t="s">
        <v>449</v>
      </c>
      <c r="C112" s="13" t="s">
        <v>178</v>
      </c>
    </row>
    <row r="113" spans="1:3" ht="15">
      <c r="A113" s="26" t="s">
        <v>185</v>
      </c>
      <c r="B113" s="12" t="s">
        <v>185</v>
      </c>
      <c r="C113" s="13" t="s">
        <v>186</v>
      </c>
    </row>
    <row r="114" spans="1:3" ht="15">
      <c r="A114" s="26" t="s">
        <v>347</v>
      </c>
      <c r="B114" s="12" t="s">
        <v>450</v>
      </c>
      <c r="C114" s="13" t="s">
        <v>81</v>
      </c>
    </row>
    <row r="115" spans="1:3" ht="15">
      <c r="A115" s="26" t="s">
        <v>348</v>
      </c>
      <c r="B115" s="12" t="s">
        <v>451</v>
      </c>
      <c r="C115" s="13" t="s">
        <v>89</v>
      </c>
    </row>
    <row r="116" spans="1:3" ht="15">
      <c r="A116" s="26" t="s">
        <v>349</v>
      </c>
      <c r="B116" s="12" t="s">
        <v>452</v>
      </c>
      <c r="C116" s="13" t="s">
        <v>94</v>
      </c>
    </row>
    <row r="117" spans="1:3" ht="15">
      <c r="A117" s="26" t="s">
        <v>350</v>
      </c>
      <c r="B117" s="12" t="s">
        <v>453</v>
      </c>
      <c r="C117" s="13" t="s">
        <v>99</v>
      </c>
    </row>
    <row r="118" spans="1:3" ht="15">
      <c r="A118" s="26" t="s">
        <v>351</v>
      </c>
      <c r="B118" s="12" t="s">
        <v>454</v>
      </c>
      <c r="C118" s="13" t="s">
        <v>104</v>
      </c>
    </row>
    <row r="119" spans="1:3" ht="15">
      <c r="A119" s="26" t="s">
        <v>352</v>
      </c>
      <c r="B119" s="12" t="s">
        <v>455</v>
      </c>
      <c r="C119" s="13" t="s">
        <v>109</v>
      </c>
    </row>
    <row r="120" spans="1:3" ht="15">
      <c r="A120" s="26" t="s">
        <v>353</v>
      </c>
      <c r="B120" s="12" t="s">
        <v>456</v>
      </c>
      <c r="C120" s="13" t="s">
        <v>114</v>
      </c>
    </row>
    <row r="121" spans="1:3" ht="15">
      <c r="A121" s="26" t="s">
        <v>354</v>
      </c>
      <c r="B121" s="12" t="s">
        <v>457</v>
      </c>
      <c r="C121" s="13" t="s">
        <v>119</v>
      </c>
    </row>
    <row r="122" spans="1:3" ht="15">
      <c r="A122" s="26" t="s">
        <v>355</v>
      </c>
      <c r="B122" s="12" t="s">
        <v>458</v>
      </c>
      <c r="C122" s="13" t="s">
        <v>124</v>
      </c>
    </row>
    <row r="123" spans="1:3" ht="15">
      <c r="A123" s="26" t="s">
        <v>356</v>
      </c>
      <c r="B123" s="12" t="s">
        <v>459</v>
      </c>
      <c r="C123" s="13" t="s">
        <v>129</v>
      </c>
    </row>
    <row r="124" spans="1:3" ht="15">
      <c r="A124" s="26" t="s">
        <v>357</v>
      </c>
      <c r="B124" s="12" t="s">
        <v>460</v>
      </c>
      <c r="C124" s="13" t="s">
        <v>134</v>
      </c>
    </row>
    <row r="125" spans="1:3" ht="15">
      <c r="A125" s="26" t="s">
        <v>358</v>
      </c>
      <c r="B125" s="12" t="s">
        <v>461</v>
      </c>
      <c r="C125" s="13" t="s">
        <v>139</v>
      </c>
    </row>
    <row r="126" spans="1:3" ht="15">
      <c r="A126" s="26" t="s">
        <v>359</v>
      </c>
      <c r="B126" s="12" t="s">
        <v>462</v>
      </c>
      <c r="C126" s="13" t="s">
        <v>144</v>
      </c>
    </row>
    <row r="127" spans="1:3" ht="15">
      <c r="A127" s="26" t="s">
        <v>360</v>
      </c>
      <c r="B127" s="12" t="s">
        <v>463</v>
      </c>
      <c r="C127" s="13" t="s">
        <v>149</v>
      </c>
    </row>
    <row r="128" spans="1:3" ht="15">
      <c r="A128" s="26" t="s">
        <v>361</v>
      </c>
      <c r="B128" s="12" t="s">
        <v>464</v>
      </c>
      <c r="C128" s="13" t="s">
        <v>154</v>
      </c>
    </row>
    <row r="129" spans="1:3" ht="15">
      <c r="A129" s="26" t="s">
        <v>362</v>
      </c>
      <c r="B129" s="12" t="s">
        <v>465</v>
      </c>
      <c r="C129" s="13" t="s">
        <v>159</v>
      </c>
    </row>
    <row r="130" spans="1:3" ht="15">
      <c r="A130" s="26" t="s">
        <v>363</v>
      </c>
      <c r="B130" s="12" t="s">
        <v>466</v>
      </c>
      <c r="C130" s="13" t="s">
        <v>164</v>
      </c>
    </row>
    <row r="131" spans="1:3" ht="15">
      <c r="A131" s="26" t="s">
        <v>364</v>
      </c>
      <c r="B131" s="12" t="s">
        <v>467</v>
      </c>
      <c r="C131" s="13" t="s">
        <v>169</v>
      </c>
    </row>
    <row r="132" spans="1:3" ht="15">
      <c r="A132" s="26" t="s">
        <v>365</v>
      </c>
      <c r="B132" s="12" t="s">
        <v>468</v>
      </c>
      <c r="C132" s="13" t="s">
        <v>174</v>
      </c>
    </row>
    <row r="133" spans="1:3" ht="15">
      <c r="A133" s="26" t="s">
        <v>366</v>
      </c>
      <c r="B133" s="12" t="s">
        <v>469</v>
      </c>
      <c r="C133" s="13" t="s">
        <v>179</v>
      </c>
    </row>
    <row r="134" spans="1:3" ht="15">
      <c r="A134" s="26" t="s">
        <v>367</v>
      </c>
      <c r="B134" s="12" t="s">
        <v>470</v>
      </c>
      <c r="C134" s="13" t="s">
        <v>82</v>
      </c>
    </row>
    <row r="135" spans="1:3" ht="15">
      <c r="A135" s="26" t="s">
        <v>368</v>
      </c>
      <c r="B135" s="12" t="s">
        <v>471</v>
      </c>
      <c r="C135" s="13" t="s">
        <v>90</v>
      </c>
    </row>
    <row r="136" spans="1:3" ht="15">
      <c r="A136" s="26" t="s">
        <v>369</v>
      </c>
      <c r="B136" s="12" t="s">
        <v>472</v>
      </c>
      <c r="C136" s="13" t="s">
        <v>95</v>
      </c>
    </row>
    <row r="137" spans="1:3" ht="15">
      <c r="A137" s="26" t="s">
        <v>370</v>
      </c>
      <c r="B137" s="12" t="s">
        <v>473</v>
      </c>
      <c r="C137" s="13" t="s">
        <v>100</v>
      </c>
    </row>
    <row r="138" spans="1:3" ht="15">
      <c r="A138" s="26" t="s">
        <v>371</v>
      </c>
      <c r="B138" s="12" t="s">
        <v>474</v>
      </c>
      <c r="C138" s="13" t="s">
        <v>105</v>
      </c>
    </row>
    <row r="139" spans="1:3" ht="15">
      <c r="A139" s="26" t="s">
        <v>372</v>
      </c>
      <c r="B139" s="12" t="s">
        <v>475</v>
      </c>
      <c r="C139" s="13" t="s">
        <v>110</v>
      </c>
    </row>
    <row r="140" spans="1:3" ht="15">
      <c r="A140" s="26" t="s">
        <v>373</v>
      </c>
      <c r="B140" s="12" t="s">
        <v>476</v>
      </c>
      <c r="C140" s="13" t="s">
        <v>115</v>
      </c>
    </row>
    <row r="141" spans="1:3" ht="15">
      <c r="A141" s="26" t="s">
        <v>374</v>
      </c>
      <c r="B141" s="12" t="s">
        <v>477</v>
      </c>
      <c r="C141" s="13" t="s">
        <v>120</v>
      </c>
    </row>
    <row r="142" spans="1:3" ht="15">
      <c r="A142" s="26" t="s">
        <v>375</v>
      </c>
      <c r="B142" s="12" t="s">
        <v>478</v>
      </c>
      <c r="C142" s="13" t="s">
        <v>125</v>
      </c>
    </row>
    <row r="143" spans="1:3" ht="15">
      <c r="A143" s="26" t="s">
        <v>376</v>
      </c>
      <c r="B143" s="12" t="s">
        <v>479</v>
      </c>
      <c r="C143" s="13" t="s">
        <v>130</v>
      </c>
    </row>
    <row r="144" spans="1:3" ht="15">
      <c r="A144" s="26" t="s">
        <v>377</v>
      </c>
      <c r="B144" s="12" t="s">
        <v>480</v>
      </c>
      <c r="C144" s="13" t="s">
        <v>135</v>
      </c>
    </row>
    <row r="145" spans="1:3" ht="15">
      <c r="A145" s="26" t="s">
        <v>378</v>
      </c>
      <c r="B145" s="12" t="s">
        <v>481</v>
      </c>
      <c r="C145" s="13" t="s">
        <v>140</v>
      </c>
    </row>
    <row r="146" spans="1:3" ht="15">
      <c r="A146" s="26" t="s">
        <v>379</v>
      </c>
      <c r="B146" s="12" t="s">
        <v>482</v>
      </c>
      <c r="C146" s="13" t="s">
        <v>145</v>
      </c>
    </row>
    <row r="147" spans="1:3" ht="15">
      <c r="A147" s="26" t="s">
        <v>380</v>
      </c>
      <c r="B147" s="12" t="s">
        <v>483</v>
      </c>
      <c r="C147" s="13" t="s">
        <v>150</v>
      </c>
    </row>
    <row r="148" spans="1:3" ht="15">
      <c r="A148" s="26" t="s">
        <v>381</v>
      </c>
      <c r="B148" s="12" t="s">
        <v>484</v>
      </c>
      <c r="C148" s="13" t="s">
        <v>155</v>
      </c>
    </row>
    <row r="149" spans="1:3" ht="15">
      <c r="A149" s="26" t="s">
        <v>382</v>
      </c>
      <c r="B149" s="12" t="s">
        <v>485</v>
      </c>
      <c r="C149" s="13" t="s">
        <v>160</v>
      </c>
    </row>
    <row r="150" spans="1:3" ht="15">
      <c r="A150" s="26" t="s">
        <v>383</v>
      </c>
      <c r="B150" s="12" t="s">
        <v>486</v>
      </c>
      <c r="C150" s="13" t="s">
        <v>165</v>
      </c>
    </row>
    <row r="151" spans="1:3" ht="15">
      <c r="A151" s="26" t="s">
        <v>384</v>
      </c>
      <c r="B151" s="12" t="s">
        <v>487</v>
      </c>
      <c r="C151" s="13" t="s">
        <v>170</v>
      </c>
    </row>
    <row r="152" spans="1:3" ht="15">
      <c r="A152" s="26" t="s">
        <v>385</v>
      </c>
      <c r="B152" s="12" t="s">
        <v>488</v>
      </c>
      <c r="C152" s="13" t="s">
        <v>175</v>
      </c>
    </row>
    <row r="153" spans="1:3" ht="15">
      <c r="A153" s="26" t="s">
        <v>386</v>
      </c>
      <c r="B153" s="12" t="s">
        <v>489</v>
      </c>
      <c r="C153" s="13" t="s">
        <v>180</v>
      </c>
    </row>
    <row r="154" spans="1:3" ht="15">
      <c r="A154" s="26" t="s">
        <v>387</v>
      </c>
      <c r="B154" s="12" t="s">
        <v>490</v>
      </c>
      <c r="C154" s="13" t="s">
        <v>83</v>
      </c>
    </row>
    <row r="155" spans="1:3" ht="15">
      <c r="A155" s="26" t="s">
        <v>388</v>
      </c>
      <c r="B155" s="12" t="s">
        <v>491</v>
      </c>
      <c r="C155" s="13" t="s">
        <v>91</v>
      </c>
    </row>
    <row r="156" spans="1:3" ht="15">
      <c r="A156" s="26" t="s">
        <v>389</v>
      </c>
      <c r="B156" s="12" t="s">
        <v>492</v>
      </c>
      <c r="C156" s="13" t="s">
        <v>96</v>
      </c>
    </row>
    <row r="157" spans="1:3" ht="15">
      <c r="A157" s="26" t="s">
        <v>390</v>
      </c>
      <c r="B157" s="12" t="s">
        <v>493</v>
      </c>
      <c r="C157" s="13" t="s">
        <v>101</v>
      </c>
    </row>
    <row r="158" spans="1:3" ht="15">
      <c r="A158" s="26" t="s">
        <v>391</v>
      </c>
      <c r="B158" s="12" t="s">
        <v>494</v>
      </c>
      <c r="C158" s="13" t="s">
        <v>106</v>
      </c>
    </row>
    <row r="159" spans="1:3" ht="15">
      <c r="A159" s="26" t="s">
        <v>392</v>
      </c>
      <c r="B159" s="12" t="s">
        <v>495</v>
      </c>
      <c r="C159" s="13" t="s">
        <v>111</v>
      </c>
    </row>
    <row r="160" spans="1:3" ht="15">
      <c r="A160" s="26" t="s">
        <v>393</v>
      </c>
      <c r="B160" s="12" t="s">
        <v>496</v>
      </c>
      <c r="C160" s="13" t="s">
        <v>116</v>
      </c>
    </row>
    <row r="161" spans="1:3" ht="15">
      <c r="A161" s="26" t="s">
        <v>394</v>
      </c>
      <c r="B161" s="12" t="s">
        <v>497</v>
      </c>
      <c r="C161" s="13" t="s">
        <v>121</v>
      </c>
    </row>
    <row r="162" spans="1:3" ht="15">
      <c r="A162" s="26" t="s">
        <v>395</v>
      </c>
      <c r="B162" s="12" t="s">
        <v>498</v>
      </c>
      <c r="C162" s="13" t="s">
        <v>126</v>
      </c>
    </row>
    <row r="163" spans="1:3" ht="15">
      <c r="A163" s="26" t="s">
        <v>396</v>
      </c>
      <c r="B163" s="12" t="s">
        <v>499</v>
      </c>
      <c r="C163" s="13" t="s">
        <v>131</v>
      </c>
    </row>
    <row r="164" spans="1:3" ht="15">
      <c r="A164" s="26" t="s">
        <v>397</v>
      </c>
      <c r="B164" s="12" t="s">
        <v>500</v>
      </c>
      <c r="C164" s="13" t="s">
        <v>136</v>
      </c>
    </row>
    <row r="165" spans="1:3" ht="15">
      <c r="A165" s="26" t="s">
        <v>398</v>
      </c>
      <c r="B165" s="12" t="s">
        <v>501</v>
      </c>
      <c r="C165" s="13" t="s">
        <v>141</v>
      </c>
    </row>
    <row r="166" spans="1:3" ht="15">
      <c r="A166" s="26" t="s">
        <v>399</v>
      </c>
      <c r="B166" s="12" t="s">
        <v>502</v>
      </c>
      <c r="C166" s="13" t="s">
        <v>146</v>
      </c>
    </row>
    <row r="167" spans="1:3" ht="15">
      <c r="A167" s="26" t="s">
        <v>400</v>
      </c>
      <c r="B167" s="12" t="s">
        <v>503</v>
      </c>
      <c r="C167" s="13" t="s">
        <v>151</v>
      </c>
    </row>
    <row r="168" spans="1:3" ht="15">
      <c r="A168" s="26" t="s">
        <v>401</v>
      </c>
      <c r="B168" s="12" t="s">
        <v>504</v>
      </c>
      <c r="C168" s="13" t="s">
        <v>156</v>
      </c>
    </row>
    <row r="169" spans="1:3" ht="15">
      <c r="A169" s="26" t="s">
        <v>402</v>
      </c>
      <c r="B169" s="12" t="s">
        <v>505</v>
      </c>
      <c r="C169" s="13" t="s">
        <v>161</v>
      </c>
    </row>
    <row r="170" spans="1:3" ht="15">
      <c r="A170" s="26" t="s">
        <v>403</v>
      </c>
      <c r="B170" s="12" t="s">
        <v>506</v>
      </c>
      <c r="C170" s="13" t="s">
        <v>166</v>
      </c>
    </row>
    <row r="171" spans="1:3" ht="15">
      <c r="A171" s="26" t="s">
        <v>404</v>
      </c>
      <c r="B171" s="12" t="s">
        <v>507</v>
      </c>
      <c r="C171" s="13" t="s">
        <v>171</v>
      </c>
    </row>
    <row r="172" spans="1:3" ht="15">
      <c r="A172" s="26" t="s">
        <v>405</v>
      </c>
      <c r="B172" s="12" t="s">
        <v>508</v>
      </c>
      <c r="C172" s="13" t="s">
        <v>176</v>
      </c>
    </row>
    <row r="173" spans="1:3" ht="15">
      <c r="A173" s="26" t="s">
        <v>406</v>
      </c>
      <c r="B173" s="12" t="s">
        <v>509</v>
      </c>
      <c r="C173" s="13" t="s">
        <v>181</v>
      </c>
    </row>
    <row r="174" spans="1:3" ht="15">
      <c r="A174" s="26" t="s">
        <v>407</v>
      </c>
      <c r="B174" s="12" t="s">
        <v>510</v>
      </c>
      <c r="C174" s="13" t="s">
        <v>84</v>
      </c>
    </row>
    <row r="175" spans="1:3" ht="15">
      <c r="A175" s="26" t="s">
        <v>408</v>
      </c>
      <c r="B175" s="12" t="s">
        <v>511</v>
      </c>
      <c r="C175" s="13" t="s">
        <v>92</v>
      </c>
    </row>
    <row r="176" spans="1:3" ht="15">
      <c r="A176" s="26" t="s">
        <v>409</v>
      </c>
      <c r="B176" s="12" t="s">
        <v>512</v>
      </c>
      <c r="C176" s="13" t="s">
        <v>97</v>
      </c>
    </row>
    <row r="177" spans="1:3" ht="15">
      <c r="A177" s="26" t="s">
        <v>410</v>
      </c>
      <c r="B177" s="12" t="s">
        <v>513</v>
      </c>
      <c r="C177" s="13" t="s">
        <v>102</v>
      </c>
    </row>
    <row r="178" spans="1:3" ht="15">
      <c r="A178" s="26" t="s">
        <v>411</v>
      </c>
      <c r="B178" s="12" t="s">
        <v>514</v>
      </c>
      <c r="C178" s="13" t="s">
        <v>107</v>
      </c>
    </row>
    <row r="179" spans="1:3" ht="15">
      <c r="A179" s="26" t="s">
        <v>412</v>
      </c>
      <c r="B179" s="12" t="s">
        <v>515</v>
      </c>
      <c r="C179" s="13" t="s">
        <v>112</v>
      </c>
    </row>
    <row r="180" spans="1:3" ht="15">
      <c r="A180" s="26" t="s">
        <v>413</v>
      </c>
      <c r="B180" s="12" t="s">
        <v>516</v>
      </c>
      <c r="C180" s="13" t="s">
        <v>117</v>
      </c>
    </row>
    <row r="181" spans="1:3" ht="15">
      <c r="A181" s="26" t="s">
        <v>414</v>
      </c>
      <c r="B181" s="12" t="s">
        <v>517</v>
      </c>
      <c r="C181" s="13" t="s">
        <v>122</v>
      </c>
    </row>
    <row r="182" spans="1:3" ht="15">
      <c r="A182" s="26" t="s">
        <v>415</v>
      </c>
      <c r="B182" s="12" t="s">
        <v>518</v>
      </c>
      <c r="C182" s="13" t="s">
        <v>127</v>
      </c>
    </row>
    <row r="183" spans="1:3" ht="15">
      <c r="A183" s="26" t="s">
        <v>416</v>
      </c>
      <c r="B183" s="12" t="s">
        <v>519</v>
      </c>
      <c r="C183" s="13" t="s">
        <v>132</v>
      </c>
    </row>
    <row r="184" spans="1:3" ht="15">
      <c r="A184" s="26" t="s">
        <v>417</v>
      </c>
      <c r="B184" s="12" t="s">
        <v>520</v>
      </c>
      <c r="C184" s="13" t="s">
        <v>137</v>
      </c>
    </row>
    <row r="185" spans="1:3" ht="15">
      <c r="A185" s="26" t="s">
        <v>418</v>
      </c>
      <c r="B185" s="12" t="s">
        <v>521</v>
      </c>
      <c r="C185" s="13" t="s">
        <v>142</v>
      </c>
    </row>
    <row r="186" spans="1:3" ht="15">
      <c r="A186" s="26" t="s">
        <v>419</v>
      </c>
      <c r="B186" s="12" t="s">
        <v>522</v>
      </c>
      <c r="C186" s="13" t="s">
        <v>147</v>
      </c>
    </row>
    <row r="187" spans="1:3" ht="15">
      <c r="A187" s="26" t="s">
        <v>420</v>
      </c>
      <c r="B187" s="12" t="s">
        <v>523</v>
      </c>
      <c r="C187" s="13" t="s">
        <v>152</v>
      </c>
    </row>
    <row r="188" spans="1:3" ht="15">
      <c r="A188" s="26" t="s">
        <v>421</v>
      </c>
      <c r="B188" s="12" t="s">
        <v>524</v>
      </c>
      <c r="C188" s="13" t="s">
        <v>157</v>
      </c>
    </row>
    <row r="189" spans="1:3" ht="15">
      <c r="A189" s="26" t="s">
        <v>422</v>
      </c>
      <c r="B189" s="12" t="s">
        <v>525</v>
      </c>
      <c r="C189" s="13" t="s">
        <v>162</v>
      </c>
    </row>
    <row r="190" spans="1:3" ht="15">
      <c r="A190" s="26" t="s">
        <v>423</v>
      </c>
      <c r="B190" s="12" t="s">
        <v>526</v>
      </c>
      <c r="C190" s="13" t="s">
        <v>167</v>
      </c>
    </row>
    <row r="191" spans="1:3" ht="15">
      <c r="A191" s="26" t="s">
        <v>424</v>
      </c>
      <c r="B191" s="12" t="s">
        <v>527</v>
      </c>
      <c r="C191" s="13" t="s">
        <v>172</v>
      </c>
    </row>
    <row r="192" spans="1:3" ht="15">
      <c r="A192" s="26" t="s">
        <v>425</v>
      </c>
      <c r="B192" s="12" t="s">
        <v>528</v>
      </c>
      <c r="C192" s="13" t="s">
        <v>177</v>
      </c>
    </row>
    <row r="193" spans="1:3" ht="15">
      <c r="A193" s="26" t="s">
        <v>426</v>
      </c>
      <c r="B193" s="12" t="s">
        <v>529</v>
      </c>
      <c r="C193" s="13" t="s">
        <v>182</v>
      </c>
    </row>
  </sheetData>
  <sheetProtection selectLockedCells="1" selectUnlockedCells="1"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2"/>
  <sheetViews>
    <sheetView showGridLines="0" zoomScale="70" zoomScaleNormal="70" zoomScalePageLayoutView="0" workbookViewId="0" topLeftCell="A10">
      <selection activeCell="B20" sqref="B20:F20"/>
    </sheetView>
  </sheetViews>
  <sheetFormatPr defaultColWidth="9.140625" defaultRowHeight="15"/>
  <cols>
    <col min="1" max="1" width="8.28125" style="38" customWidth="1"/>
    <col min="2" max="2" width="33.57421875" style="38" customWidth="1"/>
    <col min="3" max="3" width="65.421875" style="38" customWidth="1"/>
    <col min="4" max="4" width="10.28125" style="38" bestFit="1" customWidth="1"/>
    <col min="5" max="5" width="15.421875" style="38" customWidth="1"/>
    <col min="6" max="6" width="61.140625" style="38" customWidth="1"/>
    <col min="7" max="7" width="8.28125" style="38" customWidth="1"/>
    <col min="8" max="8" width="9.00390625" style="38" customWidth="1"/>
    <col min="9" max="9" width="16.421875" style="38" bestFit="1" customWidth="1"/>
    <col min="10" max="10" width="8.57421875" style="38" customWidth="1"/>
    <col min="11" max="11" width="9.57421875" style="38" customWidth="1"/>
    <col min="12" max="12" width="16.421875" style="38" bestFit="1" customWidth="1"/>
    <col min="13" max="13" width="8.28125" style="38" customWidth="1"/>
    <col min="14" max="14" width="9.57421875" style="38" customWidth="1"/>
    <col min="15" max="15" width="16.421875" style="38" customWidth="1"/>
    <col min="16" max="16384" width="9.140625" style="38" customWidth="1"/>
  </cols>
  <sheetData>
    <row r="1" spans="1:15" s="93" customFormat="1" ht="48.75" customHeight="1">
      <c r="A1" s="435" t="s">
        <v>699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</row>
    <row r="2" spans="1:15" s="93" customFormat="1" ht="17.25" customHeight="1" thickBo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s="93" customFormat="1" ht="26.25" thickBot="1">
      <c r="A3" s="62"/>
      <c r="B3" s="418" t="s">
        <v>599</v>
      </c>
      <c r="C3" s="419"/>
      <c r="D3" s="422">
        <f>IF('Бизнес план'!A9="","",'Бизнес план'!A9)</f>
      </c>
      <c r="E3" s="423"/>
      <c r="F3" s="424"/>
      <c r="G3" s="63"/>
      <c r="H3" s="63"/>
      <c r="I3" s="63"/>
      <c r="J3" s="63"/>
      <c r="K3" s="63"/>
      <c r="L3" s="63"/>
      <c r="M3" s="63"/>
      <c r="N3" s="63"/>
      <c r="O3" s="63"/>
    </row>
    <row r="4" spans="1:15" s="93" customFormat="1" ht="32.25" customHeight="1">
      <c r="A4" s="291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5" s="42" customFormat="1" ht="16.5" thickBot="1">
      <c r="A5" s="71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15" ht="15.75" customHeight="1">
      <c r="A6" s="439" t="s">
        <v>0</v>
      </c>
      <c r="B6" s="420" t="s">
        <v>542</v>
      </c>
      <c r="C6" s="420" t="s">
        <v>543</v>
      </c>
      <c r="D6" s="420" t="s">
        <v>544</v>
      </c>
      <c r="E6" s="420" t="s">
        <v>553</v>
      </c>
      <c r="F6" s="441" t="s">
        <v>547</v>
      </c>
      <c r="G6" s="439" t="s">
        <v>740</v>
      </c>
      <c r="H6" s="420"/>
      <c r="I6" s="440"/>
      <c r="J6" s="439" t="s">
        <v>550</v>
      </c>
      <c r="K6" s="420"/>
      <c r="L6" s="440"/>
      <c r="M6" s="439" t="s">
        <v>551</v>
      </c>
      <c r="N6" s="420"/>
      <c r="O6" s="440"/>
    </row>
    <row r="7" spans="1:15" ht="32.25" thickBot="1">
      <c r="A7" s="445"/>
      <c r="B7" s="421"/>
      <c r="C7" s="421"/>
      <c r="D7" s="421"/>
      <c r="E7" s="421"/>
      <c r="F7" s="442"/>
      <c r="G7" s="135" t="s">
        <v>571</v>
      </c>
      <c r="H7" s="124" t="s">
        <v>1</v>
      </c>
      <c r="I7" s="125" t="s">
        <v>560</v>
      </c>
      <c r="J7" s="135" t="str">
        <f>G7</f>
        <v>часове/ден</v>
      </c>
      <c r="K7" s="124" t="s">
        <v>1</v>
      </c>
      <c r="L7" s="125" t="s">
        <v>560</v>
      </c>
      <c r="M7" s="135" t="str">
        <f>J7</f>
        <v>часове/ден</v>
      </c>
      <c r="N7" s="124" t="s">
        <v>1</v>
      </c>
      <c r="O7" s="125" t="s">
        <v>560</v>
      </c>
    </row>
    <row r="8" spans="1:15" ht="16.5" thickBot="1">
      <c r="A8" s="127">
        <v>1</v>
      </c>
      <c r="B8" s="128">
        <v>2</v>
      </c>
      <c r="C8" s="128">
        <v>3</v>
      </c>
      <c r="D8" s="128">
        <v>4</v>
      </c>
      <c r="E8" s="128">
        <v>5</v>
      </c>
      <c r="F8" s="131">
        <v>7</v>
      </c>
      <c r="G8" s="127">
        <v>8</v>
      </c>
      <c r="H8" s="128">
        <v>9</v>
      </c>
      <c r="I8" s="129">
        <v>10</v>
      </c>
      <c r="J8" s="127">
        <v>11</v>
      </c>
      <c r="K8" s="128">
        <v>12</v>
      </c>
      <c r="L8" s="129">
        <v>13</v>
      </c>
      <c r="M8" s="127">
        <v>14</v>
      </c>
      <c r="N8" s="128">
        <v>15</v>
      </c>
      <c r="O8" s="129">
        <v>16</v>
      </c>
    </row>
    <row r="9" spans="1:15" ht="78.75">
      <c r="A9" s="443" t="s">
        <v>564</v>
      </c>
      <c r="B9" s="446" t="s">
        <v>703</v>
      </c>
      <c r="C9" s="425" t="s">
        <v>711</v>
      </c>
      <c r="D9" s="428" t="s">
        <v>545</v>
      </c>
      <c r="E9" s="430">
        <v>1427</v>
      </c>
      <c r="F9" s="132" t="s">
        <v>691</v>
      </c>
      <c r="G9" s="108"/>
      <c r="H9" s="111"/>
      <c r="I9" s="126">
        <f>G9*H9*$E$9/8</f>
        <v>0</v>
      </c>
      <c r="J9" s="108"/>
      <c r="K9" s="111"/>
      <c r="L9" s="126">
        <f>+IF(J9=8,$E$9*K9,IF(J9=4,$E$9*K9/2,""))</f>
      </c>
      <c r="M9" s="108"/>
      <c r="N9" s="111"/>
      <c r="O9" s="126">
        <f>+IF(M9=8,$E$9*N9,IF(M9=4,$E$9*N9/2,""))</f>
      </c>
    </row>
    <row r="10" spans="1:15" ht="78.75">
      <c r="A10" s="443"/>
      <c r="B10" s="446"/>
      <c r="C10" s="426"/>
      <c r="D10" s="428"/>
      <c r="E10" s="430"/>
      <c r="F10" s="133" t="s">
        <v>692</v>
      </c>
      <c r="G10" s="108"/>
      <c r="H10" s="58"/>
      <c r="I10" s="126">
        <f>G10*H10*$E$9/8</f>
        <v>0</v>
      </c>
      <c r="J10" s="108"/>
      <c r="K10" s="58"/>
      <c r="L10" s="117">
        <f>+IF(J10=8,$E$9*K10,IF(J10=4,$E$9*K10/2,""))</f>
      </c>
      <c r="M10" s="108"/>
      <c r="N10" s="58"/>
      <c r="O10" s="117">
        <f>+IF(M10=8,$E$9*N10,IF(M10=4,$E$9*N10/2,""))</f>
      </c>
    </row>
    <row r="11" spans="1:15" ht="78.75">
      <c r="A11" s="444"/>
      <c r="B11" s="447"/>
      <c r="C11" s="427"/>
      <c r="D11" s="429"/>
      <c r="E11" s="431"/>
      <c r="F11" s="133" t="s">
        <v>693</v>
      </c>
      <c r="G11" s="108"/>
      <c r="H11" s="58"/>
      <c r="I11" s="126">
        <f>G11*H11*$E$9/8</f>
        <v>0</v>
      </c>
      <c r="J11" s="108"/>
      <c r="K11" s="58"/>
      <c r="L11" s="117">
        <f>+IF(J11=8,$E$9*K11,IF(J11=4,$E$9*K11/2,""))</f>
      </c>
      <c r="M11" s="108"/>
      <c r="N11" s="58"/>
      <c r="O11" s="117">
        <f>+IF(M11=8,$E$9*N11,IF(M11=4,$E$9*N11/2,""))</f>
      </c>
    </row>
    <row r="12" spans="1:15" ht="31.5">
      <c r="A12" s="118" t="s">
        <v>565</v>
      </c>
      <c r="B12" s="283" t="s">
        <v>704</v>
      </c>
      <c r="C12" s="285" t="s">
        <v>712</v>
      </c>
      <c r="D12" s="45" t="s">
        <v>545</v>
      </c>
      <c r="E12" s="47">
        <v>379</v>
      </c>
      <c r="F12" s="133" t="s">
        <v>570</v>
      </c>
      <c r="G12" s="118"/>
      <c r="H12" s="58"/>
      <c r="I12" s="117">
        <f aca="true" t="shared" si="0" ref="I12:I17">+$E12*H12</f>
        <v>0</v>
      </c>
      <c r="J12" s="118"/>
      <c r="K12" s="58"/>
      <c r="L12" s="117">
        <f aca="true" t="shared" si="1" ref="L12:L17">+$E12*K12</f>
        <v>0</v>
      </c>
      <c r="M12" s="118"/>
      <c r="N12" s="58"/>
      <c r="O12" s="117">
        <f aca="true" t="shared" si="2" ref="O12:O17">+$E12*N12</f>
        <v>0</v>
      </c>
    </row>
    <row r="13" spans="1:15" ht="47.25">
      <c r="A13" s="118" t="s">
        <v>566</v>
      </c>
      <c r="B13" s="283" t="s">
        <v>705</v>
      </c>
      <c r="C13" s="285" t="s">
        <v>713</v>
      </c>
      <c r="D13" s="45" t="s">
        <v>546</v>
      </c>
      <c r="E13" s="47">
        <v>1075</v>
      </c>
      <c r="F13" s="134" t="s">
        <v>561</v>
      </c>
      <c r="G13" s="118"/>
      <c r="H13" s="58"/>
      <c r="I13" s="117">
        <f t="shared" si="0"/>
        <v>0</v>
      </c>
      <c r="J13" s="118"/>
      <c r="K13" s="58"/>
      <c r="L13" s="117">
        <f t="shared" si="1"/>
        <v>0</v>
      </c>
      <c r="M13" s="118"/>
      <c r="N13" s="58"/>
      <c r="O13" s="117">
        <f t="shared" si="2"/>
        <v>0</v>
      </c>
    </row>
    <row r="14" spans="1:15" ht="31.5">
      <c r="A14" s="118" t="s">
        <v>567</v>
      </c>
      <c r="B14" s="283" t="s">
        <v>706</v>
      </c>
      <c r="C14" s="285" t="s">
        <v>714</v>
      </c>
      <c r="D14" s="45" t="s">
        <v>545</v>
      </c>
      <c r="E14" s="47">
        <v>32</v>
      </c>
      <c r="F14" s="133" t="s">
        <v>570</v>
      </c>
      <c r="G14" s="118"/>
      <c r="H14" s="58"/>
      <c r="I14" s="117">
        <f t="shared" si="0"/>
        <v>0</v>
      </c>
      <c r="J14" s="118"/>
      <c r="K14" s="58"/>
      <c r="L14" s="117">
        <f t="shared" si="1"/>
        <v>0</v>
      </c>
      <c r="M14" s="118"/>
      <c r="N14" s="58"/>
      <c r="O14" s="117">
        <f t="shared" si="2"/>
        <v>0</v>
      </c>
    </row>
    <row r="15" spans="1:15" ht="31.5">
      <c r="A15" s="437" t="s">
        <v>568</v>
      </c>
      <c r="B15" s="438" t="s">
        <v>707</v>
      </c>
      <c r="C15" s="46" t="s">
        <v>708</v>
      </c>
      <c r="D15" s="45" t="s">
        <v>552</v>
      </c>
      <c r="E15" s="47">
        <v>30</v>
      </c>
      <c r="F15" s="133" t="s">
        <v>562</v>
      </c>
      <c r="G15" s="118"/>
      <c r="H15" s="58"/>
      <c r="I15" s="117">
        <f t="shared" si="0"/>
        <v>0</v>
      </c>
      <c r="J15" s="118"/>
      <c r="K15" s="58"/>
      <c r="L15" s="117">
        <f t="shared" si="1"/>
        <v>0</v>
      </c>
      <c r="M15" s="118"/>
      <c r="N15" s="58"/>
      <c r="O15" s="117">
        <f t="shared" si="2"/>
        <v>0</v>
      </c>
    </row>
    <row r="16" spans="1:15" ht="31.5">
      <c r="A16" s="437"/>
      <c r="B16" s="427"/>
      <c r="C16" s="46" t="s">
        <v>709</v>
      </c>
      <c r="D16" s="45" t="s">
        <v>552</v>
      </c>
      <c r="E16" s="47">
        <v>120</v>
      </c>
      <c r="F16" s="133" t="s">
        <v>563</v>
      </c>
      <c r="G16" s="118"/>
      <c r="H16" s="58"/>
      <c r="I16" s="117">
        <f t="shared" si="0"/>
        <v>0</v>
      </c>
      <c r="J16" s="118"/>
      <c r="K16" s="58"/>
      <c r="L16" s="117">
        <f t="shared" si="1"/>
        <v>0</v>
      </c>
      <c r="M16" s="118"/>
      <c r="N16" s="58"/>
      <c r="O16" s="117">
        <f t="shared" si="2"/>
        <v>0</v>
      </c>
    </row>
    <row r="17" spans="1:15" ht="32.25" thickBot="1">
      <c r="A17" s="119" t="s">
        <v>569</v>
      </c>
      <c r="B17" s="284" t="s">
        <v>710</v>
      </c>
      <c r="C17" s="284" t="s">
        <v>715</v>
      </c>
      <c r="D17" s="120" t="s">
        <v>545</v>
      </c>
      <c r="E17" s="121">
        <v>132</v>
      </c>
      <c r="F17" s="154" t="s">
        <v>570</v>
      </c>
      <c r="G17" s="155"/>
      <c r="H17" s="105"/>
      <c r="I17" s="123">
        <f t="shared" si="0"/>
        <v>0</v>
      </c>
      <c r="J17" s="136"/>
      <c r="K17" s="122"/>
      <c r="L17" s="156">
        <f t="shared" si="1"/>
        <v>0</v>
      </c>
      <c r="M17" s="136"/>
      <c r="N17" s="122"/>
      <c r="O17" s="156">
        <f t="shared" si="2"/>
        <v>0</v>
      </c>
    </row>
    <row r="18" spans="1:15" ht="16.5" thickBot="1">
      <c r="A18" s="150"/>
      <c r="B18" s="150"/>
      <c r="C18" s="151"/>
      <c r="D18" s="152"/>
      <c r="E18" s="153"/>
      <c r="F18" s="433" t="s">
        <v>600</v>
      </c>
      <c r="G18" s="433"/>
      <c r="H18" s="434"/>
      <c r="I18" s="158">
        <f>SUBTOTAL(9,I9:I11)</f>
        <v>0</v>
      </c>
      <c r="J18" s="148"/>
      <c r="K18" s="149"/>
      <c r="L18" s="158">
        <f>SUBTOTAL(9,L9:L11)</f>
        <v>0</v>
      </c>
      <c r="M18" s="148"/>
      <c r="N18" s="149"/>
      <c r="O18" s="158">
        <f>SUBTOTAL(9,O9:O11)</f>
        <v>0</v>
      </c>
    </row>
    <row r="19" spans="2:15" ht="16.5" thickBot="1">
      <c r="B19" s="42"/>
      <c r="F19" s="433" t="s">
        <v>601</v>
      </c>
      <c r="G19" s="433"/>
      <c r="H19" s="434"/>
      <c r="I19" s="158">
        <f>SUBTOTAL(9,I12:I17)</f>
        <v>0</v>
      </c>
      <c r="L19" s="130">
        <f>SUBTOTAL(9,L12:L17)</f>
        <v>0</v>
      </c>
      <c r="O19" s="157">
        <f>SUBTOTAL(9,O12:O17)</f>
        <v>0</v>
      </c>
    </row>
    <row r="20" spans="2:15" ht="76.5" customHeight="1">
      <c r="B20" s="432" t="s">
        <v>741</v>
      </c>
      <c r="C20" s="432"/>
      <c r="D20" s="432"/>
      <c r="E20" s="432"/>
      <c r="F20" s="432"/>
      <c r="I20" s="73" t="str">
        <f>+IF((I19+I18)&gt;68453,"Заявената сума е по-голяма от допустимата!","Заявената сума е в границите на допустимата")</f>
        <v>Заявената сума е в границите на допустимата</v>
      </c>
      <c r="L20" s="73" t="str">
        <f>+IF((L19+L18)&gt;68453,"Заявената сума е по-голяма от допустимата!","Заявената сума е в границите на допустимата")</f>
        <v>Заявената сума е в границите на допустимата</v>
      </c>
      <c r="O20" s="73" t="str">
        <f>+IF((O19+O18)&gt;68453,"Заявената сума е по-голяма от допустимата!","Заявената сума е в границите на допустимата")</f>
        <v>Заявената сума е в границите на допустимата</v>
      </c>
    </row>
    <row r="21" spans="2:3" ht="18.75">
      <c r="B21" s="137" t="s">
        <v>591</v>
      </c>
      <c r="C21" s="74"/>
    </row>
    <row r="22" spans="8:14" ht="15.75">
      <c r="H22" s="38">
        <f>+IF(OR(H14&lt;&gt;H12,H17&lt;&gt;H12),1,0)</f>
        <v>0</v>
      </c>
      <c r="K22" s="38">
        <f>+IF(OR(K14&lt;&gt;K12,K17&lt;&gt;K12),1,0)</f>
        <v>0</v>
      </c>
      <c r="N22" s="38">
        <f>+IF(OR(N14&lt;&gt;N12,N17&lt;&gt;N12),1,0)</f>
        <v>0</v>
      </c>
    </row>
  </sheetData>
  <sheetProtection/>
  <mergeCells count="22">
    <mergeCell ref="A1:O1"/>
    <mergeCell ref="A15:A16"/>
    <mergeCell ref="B15:B16"/>
    <mergeCell ref="G6:I6"/>
    <mergeCell ref="J6:L6"/>
    <mergeCell ref="M6:O6"/>
    <mergeCell ref="F6:F7"/>
    <mergeCell ref="A9:A11"/>
    <mergeCell ref="A6:A7"/>
    <mergeCell ref="B9:B11"/>
    <mergeCell ref="C9:C11"/>
    <mergeCell ref="D9:D11"/>
    <mergeCell ref="E9:E11"/>
    <mergeCell ref="B20:F20"/>
    <mergeCell ref="F18:H18"/>
    <mergeCell ref="F19:H19"/>
    <mergeCell ref="B3:C3"/>
    <mergeCell ref="E6:E7"/>
    <mergeCell ref="D6:D7"/>
    <mergeCell ref="C6:C7"/>
    <mergeCell ref="B6:B7"/>
    <mergeCell ref="D3:F3"/>
  </mergeCells>
  <conditionalFormatting sqref="O19 L19">
    <cfRule type="cellIs" priority="14" dxfId="3" operator="greaterThan" stopIfTrue="1">
      <formula>68453</formula>
    </cfRule>
  </conditionalFormatting>
  <dataValidations count="2">
    <dataValidation type="decimal" allowBlank="1" showInputMessage="1" showErrorMessage="1" error="Не е допустимо заявяване на повече от дванадесет месеца в една година!" sqref="N17:N18 N9:N12 K17:K18 K9:K12 H14 K14 H9:H12 N14 H17">
      <formula1>0</formula1>
      <formula2>12</formula2>
    </dataValidation>
    <dataValidation type="list" allowBlank="1" showInputMessage="1" showErrorMessage="1" error="Не е допустимо заявяване на повече от трима служители!" sqref="G9:G11 J9:J11 M9:M11">
      <formula1>"2,3,4,5,6,7,8"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99"/>
  <sheetViews>
    <sheetView showGridLines="0" zoomScale="60" zoomScaleNormal="60" zoomScalePageLayoutView="0" workbookViewId="0" topLeftCell="A1">
      <selection activeCell="R10" sqref="R10"/>
    </sheetView>
  </sheetViews>
  <sheetFormatPr defaultColWidth="9.140625" defaultRowHeight="15"/>
  <cols>
    <col min="1" max="1" width="7.57421875" style="76" customWidth="1"/>
    <col min="2" max="2" width="58.00390625" style="7" customWidth="1"/>
    <col min="3" max="3" width="41.140625" style="7" customWidth="1"/>
    <col min="4" max="4" width="9.140625" style="7" customWidth="1"/>
    <col min="5" max="5" width="13.140625" style="7" customWidth="1"/>
    <col min="6" max="6" width="14.00390625" style="7" bestFit="1" customWidth="1"/>
    <col min="7" max="7" width="15.28125" style="7" customWidth="1"/>
    <col min="8" max="8" width="14.421875" style="7" customWidth="1"/>
    <col min="9" max="9" width="14.00390625" style="7" bestFit="1" customWidth="1"/>
    <col min="10" max="10" width="13.00390625" style="7" customWidth="1"/>
    <col min="11" max="11" width="13.140625" style="7" customWidth="1"/>
    <col min="12" max="12" width="16.140625" style="7" customWidth="1"/>
    <col min="13" max="13" width="13.00390625" style="7" customWidth="1"/>
    <col min="14" max="14" width="14.140625" style="7" customWidth="1"/>
    <col min="15" max="15" width="14.7109375" style="7" customWidth="1"/>
    <col min="16" max="17" width="9.140625" style="7" customWidth="1"/>
    <col min="18" max="18" width="173.00390625" style="7" customWidth="1"/>
    <col min="19" max="16384" width="9.140625" style="7" customWidth="1"/>
  </cols>
  <sheetData>
    <row r="1" spans="1:14" s="92" customFormat="1" ht="83.25" customHeight="1">
      <c r="A1" s="457" t="s">
        <v>700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</row>
    <row r="2" spans="1:14" ht="16.5" thickBot="1">
      <c r="A2" s="75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6" s="76" customFormat="1" ht="32.25" customHeight="1" thickBot="1">
      <c r="A3" s="459" t="s">
        <v>0</v>
      </c>
      <c r="B3" s="462" t="s">
        <v>20</v>
      </c>
      <c r="C3" s="462" t="s">
        <v>549</v>
      </c>
      <c r="D3" s="462" t="s">
        <v>23</v>
      </c>
      <c r="E3" s="468" t="s">
        <v>592</v>
      </c>
      <c r="F3" s="469"/>
      <c r="G3" s="469"/>
      <c r="H3" s="469"/>
      <c r="I3" s="469"/>
      <c r="J3" s="469"/>
      <c r="K3" s="469"/>
      <c r="L3" s="469"/>
      <c r="M3" s="469"/>
      <c r="N3" s="465" t="s">
        <v>3</v>
      </c>
      <c r="P3" s="59"/>
    </row>
    <row r="4" spans="1:16" s="76" customFormat="1" ht="15.75" customHeight="1">
      <c r="A4" s="460"/>
      <c r="B4" s="463"/>
      <c r="C4" s="463"/>
      <c r="D4" s="463"/>
      <c r="E4" s="448" t="s">
        <v>742</v>
      </c>
      <c r="F4" s="449"/>
      <c r="G4" s="450"/>
      <c r="H4" s="448" t="s">
        <v>572</v>
      </c>
      <c r="I4" s="449"/>
      <c r="J4" s="450"/>
      <c r="K4" s="448" t="s">
        <v>573</v>
      </c>
      <c r="L4" s="449"/>
      <c r="M4" s="450"/>
      <c r="N4" s="466"/>
      <c r="P4" s="59"/>
    </row>
    <row r="5" spans="1:14" ht="30" customHeight="1" thickBot="1">
      <c r="A5" s="461"/>
      <c r="B5" s="464"/>
      <c r="C5" s="464"/>
      <c r="D5" s="464"/>
      <c r="E5" s="138" t="s">
        <v>554</v>
      </c>
      <c r="F5" s="139" t="s">
        <v>556</v>
      </c>
      <c r="G5" s="140" t="s">
        <v>557</v>
      </c>
      <c r="H5" s="138" t="s">
        <v>554</v>
      </c>
      <c r="I5" s="139" t="s">
        <v>556</v>
      </c>
      <c r="J5" s="140" t="s">
        <v>557</v>
      </c>
      <c r="K5" s="138" t="s">
        <v>554</v>
      </c>
      <c r="L5" s="139" t="s">
        <v>556</v>
      </c>
      <c r="M5" s="140" t="s">
        <v>557</v>
      </c>
      <c r="N5" s="467"/>
    </row>
    <row r="6" spans="1:14" s="78" customFormat="1" ht="16.5" thickBot="1">
      <c r="A6" s="114">
        <v>1</v>
      </c>
      <c r="B6" s="115">
        <v>2</v>
      </c>
      <c r="C6" s="115">
        <v>3</v>
      </c>
      <c r="D6" s="115">
        <v>4</v>
      </c>
      <c r="E6" s="144">
        <v>5</v>
      </c>
      <c r="F6" s="145">
        <v>6</v>
      </c>
      <c r="G6" s="146">
        <v>7</v>
      </c>
      <c r="H6" s="144">
        <v>8</v>
      </c>
      <c r="I6" s="145">
        <v>9</v>
      </c>
      <c r="J6" s="146">
        <v>10</v>
      </c>
      <c r="K6" s="144">
        <v>11</v>
      </c>
      <c r="L6" s="145">
        <v>12</v>
      </c>
      <c r="M6" s="146">
        <v>13</v>
      </c>
      <c r="N6" s="147">
        <v>17</v>
      </c>
    </row>
    <row r="7" spans="1:14" s="83" customFormat="1" ht="15.75">
      <c r="A7" s="108">
        <v>1</v>
      </c>
      <c r="B7" s="109"/>
      <c r="C7" s="109"/>
      <c r="D7" s="111"/>
      <c r="E7" s="108"/>
      <c r="F7" s="111"/>
      <c r="G7" s="141">
        <f>E7*F7</f>
        <v>0</v>
      </c>
      <c r="H7" s="142"/>
      <c r="I7" s="58"/>
      <c r="J7" s="141">
        <f>H7*I7</f>
        <v>0</v>
      </c>
      <c r="K7" s="142"/>
      <c r="L7" s="111"/>
      <c r="M7" s="141">
        <f>K7*L7</f>
        <v>0</v>
      </c>
      <c r="N7" s="143">
        <f>G7+J7+M7</f>
        <v>0</v>
      </c>
    </row>
    <row r="8" spans="1:14" s="83" customFormat="1" ht="15.75">
      <c r="A8" s="79">
        <v>2</v>
      </c>
      <c r="B8" s="80"/>
      <c r="C8" s="80"/>
      <c r="D8" s="58"/>
      <c r="E8" s="79"/>
      <c r="F8" s="58"/>
      <c r="G8" s="81">
        <f aca="true" t="shared" si="0" ref="G8:G26">E8*F8</f>
        <v>0</v>
      </c>
      <c r="H8" s="82"/>
      <c r="I8" s="58"/>
      <c r="J8" s="81">
        <f aca="true" t="shared" si="1" ref="J8:J26">H8*I8</f>
        <v>0</v>
      </c>
      <c r="K8" s="82"/>
      <c r="L8" s="58"/>
      <c r="M8" s="81">
        <f aca="true" t="shared" si="2" ref="M8:M26">K8*L8</f>
        <v>0</v>
      </c>
      <c r="N8" s="143">
        <f aca="true" t="shared" si="3" ref="N8:N26">G8+J8+M8</f>
        <v>0</v>
      </c>
    </row>
    <row r="9" spans="1:14" s="83" customFormat="1" ht="15.75">
      <c r="A9" s="79">
        <v>3</v>
      </c>
      <c r="B9" s="80"/>
      <c r="C9" s="80"/>
      <c r="D9" s="58"/>
      <c r="E9" s="79"/>
      <c r="F9" s="58"/>
      <c r="G9" s="81">
        <f t="shared" si="0"/>
        <v>0</v>
      </c>
      <c r="H9" s="82"/>
      <c r="I9" s="58"/>
      <c r="J9" s="81">
        <f t="shared" si="1"/>
        <v>0</v>
      </c>
      <c r="K9" s="82"/>
      <c r="L9" s="58"/>
      <c r="M9" s="81">
        <f t="shared" si="2"/>
        <v>0</v>
      </c>
      <c r="N9" s="143">
        <f t="shared" si="3"/>
        <v>0</v>
      </c>
    </row>
    <row r="10" spans="1:14" s="83" customFormat="1" ht="15.75">
      <c r="A10" s="79">
        <v>4</v>
      </c>
      <c r="B10" s="80"/>
      <c r="C10" s="80"/>
      <c r="D10" s="58"/>
      <c r="E10" s="79"/>
      <c r="F10" s="58"/>
      <c r="G10" s="81">
        <f>E10*F10</f>
        <v>0</v>
      </c>
      <c r="H10" s="82"/>
      <c r="I10" s="58"/>
      <c r="J10" s="81">
        <f t="shared" si="1"/>
        <v>0</v>
      </c>
      <c r="K10" s="82"/>
      <c r="L10" s="58"/>
      <c r="M10" s="81">
        <f t="shared" si="2"/>
        <v>0</v>
      </c>
      <c r="N10" s="143">
        <f t="shared" si="3"/>
        <v>0</v>
      </c>
    </row>
    <row r="11" spans="1:14" s="83" customFormat="1" ht="15.75">
      <c r="A11" s="79">
        <v>5</v>
      </c>
      <c r="B11" s="80"/>
      <c r="C11" s="80"/>
      <c r="D11" s="58"/>
      <c r="E11" s="79"/>
      <c r="F11" s="58"/>
      <c r="G11" s="81">
        <f t="shared" si="0"/>
        <v>0</v>
      </c>
      <c r="H11" s="82"/>
      <c r="I11" s="58"/>
      <c r="J11" s="81">
        <f t="shared" si="1"/>
        <v>0</v>
      </c>
      <c r="K11" s="82"/>
      <c r="L11" s="58"/>
      <c r="M11" s="81">
        <f t="shared" si="2"/>
        <v>0</v>
      </c>
      <c r="N11" s="143">
        <f t="shared" si="3"/>
        <v>0</v>
      </c>
    </row>
    <row r="12" spans="1:14" s="83" customFormat="1" ht="15.75">
      <c r="A12" s="79">
        <v>6</v>
      </c>
      <c r="B12" s="80"/>
      <c r="C12" s="80"/>
      <c r="D12" s="58"/>
      <c r="E12" s="79"/>
      <c r="F12" s="58"/>
      <c r="G12" s="81">
        <f t="shared" si="0"/>
        <v>0</v>
      </c>
      <c r="H12" s="82"/>
      <c r="I12" s="58"/>
      <c r="J12" s="81">
        <f t="shared" si="1"/>
        <v>0</v>
      </c>
      <c r="K12" s="82"/>
      <c r="L12" s="58"/>
      <c r="M12" s="81">
        <f t="shared" si="2"/>
        <v>0</v>
      </c>
      <c r="N12" s="143">
        <f t="shared" si="3"/>
        <v>0</v>
      </c>
    </row>
    <row r="13" spans="1:14" s="83" customFormat="1" ht="15.75">
      <c r="A13" s="79">
        <v>7</v>
      </c>
      <c r="B13" s="80"/>
      <c r="C13" s="80"/>
      <c r="D13" s="58"/>
      <c r="E13" s="79"/>
      <c r="F13" s="58"/>
      <c r="G13" s="81">
        <f t="shared" si="0"/>
        <v>0</v>
      </c>
      <c r="H13" s="82"/>
      <c r="I13" s="58"/>
      <c r="J13" s="81">
        <f t="shared" si="1"/>
        <v>0</v>
      </c>
      <c r="K13" s="82"/>
      <c r="L13" s="58"/>
      <c r="M13" s="81">
        <f t="shared" si="2"/>
        <v>0</v>
      </c>
      <c r="N13" s="143">
        <f t="shared" si="3"/>
        <v>0</v>
      </c>
    </row>
    <row r="14" spans="1:14" s="83" customFormat="1" ht="15.75">
      <c r="A14" s="79">
        <v>8</v>
      </c>
      <c r="B14" s="80"/>
      <c r="C14" s="80"/>
      <c r="D14" s="58"/>
      <c r="E14" s="79"/>
      <c r="F14" s="58"/>
      <c r="G14" s="81">
        <f t="shared" si="0"/>
        <v>0</v>
      </c>
      <c r="H14" s="82"/>
      <c r="I14" s="58"/>
      <c r="J14" s="81">
        <f t="shared" si="1"/>
        <v>0</v>
      </c>
      <c r="K14" s="82"/>
      <c r="L14" s="58"/>
      <c r="M14" s="81">
        <f t="shared" si="2"/>
        <v>0</v>
      </c>
      <c r="N14" s="143">
        <f t="shared" si="3"/>
        <v>0</v>
      </c>
    </row>
    <row r="15" spans="1:14" s="83" customFormat="1" ht="15.75">
      <c r="A15" s="79">
        <v>9</v>
      </c>
      <c r="B15" s="80"/>
      <c r="C15" s="80"/>
      <c r="D15" s="58"/>
      <c r="E15" s="79"/>
      <c r="F15" s="58"/>
      <c r="G15" s="81">
        <f t="shared" si="0"/>
        <v>0</v>
      </c>
      <c r="H15" s="82"/>
      <c r="I15" s="58"/>
      <c r="J15" s="81">
        <f t="shared" si="1"/>
        <v>0</v>
      </c>
      <c r="K15" s="82"/>
      <c r="L15" s="58"/>
      <c r="M15" s="81">
        <f t="shared" si="2"/>
        <v>0</v>
      </c>
      <c r="N15" s="143">
        <f t="shared" si="3"/>
        <v>0</v>
      </c>
    </row>
    <row r="16" spans="1:14" s="83" customFormat="1" ht="15.75">
      <c r="A16" s="79">
        <v>10</v>
      </c>
      <c r="B16" s="80"/>
      <c r="C16" s="80"/>
      <c r="D16" s="58"/>
      <c r="E16" s="79"/>
      <c r="F16" s="58"/>
      <c r="G16" s="81">
        <f t="shared" si="0"/>
        <v>0</v>
      </c>
      <c r="H16" s="82"/>
      <c r="I16" s="58"/>
      <c r="J16" s="81">
        <f t="shared" si="1"/>
        <v>0</v>
      </c>
      <c r="K16" s="82"/>
      <c r="L16" s="58"/>
      <c r="M16" s="81">
        <f t="shared" si="2"/>
        <v>0</v>
      </c>
      <c r="N16" s="143">
        <f t="shared" si="3"/>
        <v>0</v>
      </c>
    </row>
    <row r="17" spans="1:14" s="83" customFormat="1" ht="15.75">
      <c r="A17" s="79">
        <v>11</v>
      </c>
      <c r="B17" s="80"/>
      <c r="C17" s="80"/>
      <c r="D17" s="58"/>
      <c r="E17" s="79"/>
      <c r="F17" s="58"/>
      <c r="G17" s="81">
        <f t="shared" si="0"/>
        <v>0</v>
      </c>
      <c r="H17" s="82"/>
      <c r="I17" s="58"/>
      <c r="J17" s="81">
        <f t="shared" si="1"/>
        <v>0</v>
      </c>
      <c r="K17" s="82"/>
      <c r="L17" s="58"/>
      <c r="M17" s="81">
        <f t="shared" si="2"/>
        <v>0</v>
      </c>
      <c r="N17" s="143">
        <f t="shared" si="3"/>
        <v>0</v>
      </c>
    </row>
    <row r="18" spans="1:14" s="83" customFormat="1" ht="15.75">
      <c r="A18" s="79">
        <v>12</v>
      </c>
      <c r="B18" s="80"/>
      <c r="C18" s="80"/>
      <c r="D18" s="58"/>
      <c r="E18" s="79"/>
      <c r="F18" s="58"/>
      <c r="G18" s="81">
        <f t="shared" si="0"/>
        <v>0</v>
      </c>
      <c r="H18" s="82"/>
      <c r="I18" s="58"/>
      <c r="J18" s="81">
        <f t="shared" si="1"/>
        <v>0</v>
      </c>
      <c r="K18" s="82"/>
      <c r="L18" s="58"/>
      <c r="M18" s="81">
        <f t="shared" si="2"/>
        <v>0</v>
      </c>
      <c r="N18" s="143">
        <f t="shared" si="3"/>
        <v>0</v>
      </c>
    </row>
    <row r="19" spans="1:14" s="83" customFormat="1" ht="15.75">
      <c r="A19" s="79">
        <v>13</v>
      </c>
      <c r="B19" s="80"/>
      <c r="C19" s="80"/>
      <c r="D19" s="58"/>
      <c r="E19" s="79"/>
      <c r="F19" s="58"/>
      <c r="G19" s="81">
        <f t="shared" si="0"/>
        <v>0</v>
      </c>
      <c r="H19" s="82"/>
      <c r="I19" s="58"/>
      <c r="J19" s="81">
        <f t="shared" si="1"/>
        <v>0</v>
      </c>
      <c r="K19" s="82"/>
      <c r="L19" s="58"/>
      <c r="M19" s="81">
        <f t="shared" si="2"/>
        <v>0</v>
      </c>
      <c r="N19" s="143">
        <f t="shared" si="3"/>
        <v>0</v>
      </c>
    </row>
    <row r="20" spans="1:14" s="83" customFormat="1" ht="15.75">
      <c r="A20" s="79">
        <v>14</v>
      </c>
      <c r="B20" s="80"/>
      <c r="C20" s="80"/>
      <c r="D20" s="58"/>
      <c r="E20" s="79"/>
      <c r="F20" s="58"/>
      <c r="G20" s="81">
        <f t="shared" si="0"/>
        <v>0</v>
      </c>
      <c r="H20" s="82"/>
      <c r="I20" s="58"/>
      <c r="J20" s="81">
        <f t="shared" si="1"/>
        <v>0</v>
      </c>
      <c r="K20" s="82"/>
      <c r="L20" s="58"/>
      <c r="M20" s="81">
        <f t="shared" si="2"/>
        <v>0</v>
      </c>
      <c r="N20" s="143">
        <f t="shared" si="3"/>
        <v>0</v>
      </c>
    </row>
    <row r="21" spans="1:14" s="83" customFormat="1" ht="15.75">
      <c r="A21" s="79">
        <v>15</v>
      </c>
      <c r="B21" s="80"/>
      <c r="C21" s="80"/>
      <c r="D21" s="58"/>
      <c r="E21" s="79"/>
      <c r="F21" s="58"/>
      <c r="G21" s="81">
        <f t="shared" si="0"/>
        <v>0</v>
      </c>
      <c r="H21" s="82"/>
      <c r="I21" s="58"/>
      <c r="J21" s="81">
        <f t="shared" si="1"/>
        <v>0</v>
      </c>
      <c r="K21" s="82"/>
      <c r="L21" s="58"/>
      <c r="M21" s="81">
        <f t="shared" si="2"/>
        <v>0</v>
      </c>
      <c r="N21" s="143">
        <f t="shared" si="3"/>
        <v>0</v>
      </c>
    </row>
    <row r="22" spans="1:14" s="83" customFormat="1" ht="15.75">
      <c r="A22" s="79">
        <v>16</v>
      </c>
      <c r="B22" s="80"/>
      <c r="C22" s="80"/>
      <c r="D22" s="58"/>
      <c r="E22" s="79"/>
      <c r="F22" s="58"/>
      <c r="G22" s="81">
        <f t="shared" si="0"/>
        <v>0</v>
      </c>
      <c r="H22" s="82"/>
      <c r="I22" s="58"/>
      <c r="J22" s="81">
        <f t="shared" si="1"/>
        <v>0</v>
      </c>
      <c r="K22" s="82"/>
      <c r="L22" s="58"/>
      <c r="M22" s="81">
        <f t="shared" si="2"/>
        <v>0</v>
      </c>
      <c r="N22" s="143">
        <f t="shared" si="3"/>
        <v>0</v>
      </c>
    </row>
    <row r="23" spans="1:14" s="83" customFormat="1" ht="15.75">
      <c r="A23" s="79">
        <v>17</v>
      </c>
      <c r="B23" s="80"/>
      <c r="C23" s="80"/>
      <c r="D23" s="58"/>
      <c r="E23" s="79"/>
      <c r="F23" s="58"/>
      <c r="G23" s="81">
        <f t="shared" si="0"/>
        <v>0</v>
      </c>
      <c r="H23" s="82"/>
      <c r="I23" s="58"/>
      <c r="J23" s="81">
        <f t="shared" si="1"/>
        <v>0</v>
      </c>
      <c r="K23" s="82"/>
      <c r="L23" s="58"/>
      <c r="M23" s="81">
        <f t="shared" si="2"/>
        <v>0</v>
      </c>
      <c r="N23" s="143">
        <f t="shared" si="3"/>
        <v>0</v>
      </c>
    </row>
    <row r="24" spans="1:14" s="83" customFormat="1" ht="15.75">
      <c r="A24" s="79">
        <v>18</v>
      </c>
      <c r="B24" s="80"/>
      <c r="C24" s="80"/>
      <c r="D24" s="58"/>
      <c r="E24" s="79"/>
      <c r="F24" s="58"/>
      <c r="G24" s="81">
        <f t="shared" si="0"/>
        <v>0</v>
      </c>
      <c r="H24" s="82"/>
      <c r="I24" s="58"/>
      <c r="J24" s="81">
        <f t="shared" si="1"/>
        <v>0</v>
      </c>
      <c r="K24" s="82"/>
      <c r="L24" s="58"/>
      <c r="M24" s="81">
        <f t="shared" si="2"/>
        <v>0</v>
      </c>
      <c r="N24" s="143">
        <f t="shared" si="3"/>
        <v>0</v>
      </c>
    </row>
    <row r="25" spans="1:14" s="83" customFormat="1" ht="15.75">
      <c r="A25" s="79">
        <v>19</v>
      </c>
      <c r="B25" s="80"/>
      <c r="C25" s="80"/>
      <c r="D25" s="58"/>
      <c r="E25" s="79"/>
      <c r="F25" s="58"/>
      <c r="G25" s="81">
        <f t="shared" si="0"/>
        <v>0</v>
      </c>
      <c r="H25" s="82"/>
      <c r="I25" s="58"/>
      <c r="J25" s="81">
        <f t="shared" si="1"/>
        <v>0</v>
      </c>
      <c r="K25" s="82"/>
      <c r="L25" s="58"/>
      <c r="M25" s="81">
        <f t="shared" si="2"/>
        <v>0</v>
      </c>
      <c r="N25" s="143">
        <f t="shared" si="3"/>
        <v>0</v>
      </c>
    </row>
    <row r="26" spans="1:14" s="83" customFormat="1" ht="16.5" thickBot="1">
      <c r="A26" s="79">
        <v>20</v>
      </c>
      <c r="B26" s="80"/>
      <c r="C26" s="80"/>
      <c r="D26" s="58"/>
      <c r="E26" s="79"/>
      <c r="F26" s="58"/>
      <c r="G26" s="81">
        <f t="shared" si="0"/>
        <v>0</v>
      </c>
      <c r="H26" s="82"/>
      <c r="I26" s="58"/>
      <c r="J26" s="81">
        <f t="shared" si="1"/>
        <v>0</v>
      </c>
      <c r="K26" s="82"/>
      <c r="L26" s="58"/>
      <c r="M26" s="81">
        <f t="shared" si="2"/>
        <v>0</v>
      </c>
      <c r="N26" s="143">
        <f t="shared" si="3"/>
        <v>0</v>
      </c>
    </row>
    <row r="27" spans="1:14" ht="16.5" customHeight="1" thickBot="1">
      <c r="A27" s="455" t="s">
        <v>555</v>
      </c>
      <c r="B27" s="456"/>
      <c r="C27" s="456"/>
      <c r="D27" s="456"/>
      <c r="E27" s="451">
        <f>SUM(G7:G26)</f>
        <v>0</v>
      </c>
      <c r="F27" s="452"/>
      <c r="G27" s="453"/>
      <c r="H27" s="451">
        <f>SUM(J7:J26)</f>
        <v>0</v>
      </c>
      <c r="I27" s="452"/>
      <c r="J27" s="453"/>
      <c r="K27" s="451">
        <f>SUM(M7:M26)</f>
        <v>0</v>
      </c>
      <c r="L27" s="452"/>
      <c r="M27" s="453"/>
      <c r="N27" s="5">
        <f>SUM(N7:N26)</f>
        <v>0</v>
      </c>
    </row>
    <row r="28" spans="1:14" ht="15.75">
      <c r="A28" s="8"/>
      <c r="B28" s="292" t="s">
        <v>741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5.75">
      <c r="A29" s="8"/>
      <c r="B29" s="70" t="s">
        <v>591</v>
      </c>
      <c r="C29" s="6"/>
      <c r="D29" s="6"/>
      <c r="E29" s="6"/>
      <c r="F29" s="6"/>
      <c r="G29" s="454"/>
      <c r="H29" s="454"/>
      <c r="I29" s="454"/>
      <c r="J29" s="454"/>
      <c r="K29" s="454"/>
      <c r="L29" s="6"/>
      <c r="M29" s="6"/>
      <c r="N29" s="6"/>
    </row>
    <row r="30" spans="1:14" ht="15.75">
      <c r="A30" s="8"/>
      <c r="B30" s="69"/>
      <c r="C30" s="6"/>
      <c r="D30" s="6"/>
      <c r="E30" s="6"/>
      <c r="F30" s="6"/>
      <c r="G30" s="454"/>
      <c r="H30" s="454"/>
      <c r="I30" s="454"/>
      <c r="J30" s="454"/>
      <c r="K30" s="454"/>
      <c r="L30" s="6"/>
      <c r="M30" s="6"/>
      <c r="N30" s="6"/>
    </row>
    <row r="31" spans="1:14" ht="15.75">
      <c r="A31" s="8"/>
      <c r="B31" s="69"/>
      <c r="C31" s="6"/>
      <c r="D31" s="6"/>
      <c r="E31" s="6"/>
      <c r="F31" s="6"/>
      <c r="G31" s="454"/>
      <c r="H31" s="454"/>
      <c r="I31" s="454"/>
      <c r="J31" s="454"/>
      <c r="K31" s="454"/>
      <c r="L31" s="6"/>
      <c r="M31" s="6"/>
      <c r="N31" s="6"/>
    </row>
    <row r="32" spans="1:14" ht="15.75">
      <c r="A32" s="8"/>
      <c r="B32" s="69"/>
      <c r="C32" s="6"/>
      <c r="D32" s="6"/>
      <c r="E32" s="6"/>
      <c r="F32" s="6"/>
      <c r="G32" s="454"/>
      <c r="H32" s="454"/>
      <c r="I32" s="454"/>
      <c r="J32" s="454"/>
      <c r="K32" s="454"/>
      <c r="L32" s="6"/>
      <c r="M32" s="6"/>
      <c r="N32" s="6"/>
    </row>
    <row r="33" spans="1:11" s="6" customFormat="1" ht="15.75">
      <c r="A33" s="28" t="s">
        <v>19</v>
      </c>
      <c r="G33" s="454"/>
      <c r="H33" s="454"/>
      <c r="I33" s="454"/>
      <c r="J33" s="454"/>
      <c r="K33" s="454"/>
    </row>
    <row r="34" spans="1:11" s="6" customFormat="1" ht="15.75">
      <c r="A34" s="8">
        <v>1</v>
      </c>
      <c r="B34" s="6" t="s">
        <v>593</v>
      </c>
      <c r="G34" s="454"/>
      <c r="H34" s="454"/>
      <c r="I34" s="454"/>
      <c r="J34" s="454"/>
      <c r="K34" s="454"/>
    </row>
    <row r="35" spans="1:11" s="6" customFormat="1" ht="15.75">
      <c r="A35" s="8">
        <v>2</v>
      </c>
      <c r="B35" s="6" t="s">
        <v>594</v>
      </c>
      <c r="G35" s="454"/>
      <c r="H35" s="454"/>
      <c r="I35" s="454"/>
      <c r="J35" s="454"/>
      <c r="K35" s="454"/>
    </row>
    <row r="36" spans="1:11" s="6" customFormat="1" ht="15.75">
      <c r="A36" s="8">
        <v>3</v>
      </c>
      <c r="B36" s="6" t="s">
        <v>682</v>
      </c>
      <c r="G36" s="454"/>
      <c r="H36" s="454"/>
      <c r="I36" s="454"/>
      <c r="J36" s="454"/>
      <c r="K36" s="454"/>
    </row>
    <row r="37" spans="1:19" s="9" customFormat="1" ht="15.75">
      <c r="A37" s="8">
        <v>4</v>
      </c>
      <c r="B37" s="276" t="s">
        <v>716</v>
      </c>
      <c r="C37" s="276"/>
      <c r="D37" s="276"/>
      <c r="E37" s="1"/>
      <c r="F37" s="1"/>
      <c r="G37" s="1"/>
      <c r="S37" s="6"/>
    </row>
    <row r="38" spans="1:2" s="6" customFormat="1" ht="15.75">
      <c r="A38" s="8">
        <v>5</v>
      </c>
      <c r="B38" s="6" t="s">
        <v>696</v>
      </c>
    </row>
    <row r="39" spans="1:7" s="6" customFormat="1" ht="15.75">
      <c r="A39" s="8">
        <v>6</v>
      </c>
      <c r="B39" s="277" t="s">
        <v>738</v>
      </c>
      <c r="C39" s="277"/>
      <c r="D39" s="277"/>
      <c r="E39" s="277"/>
      <c r="F39" s="277"/>
      <c r="G39" s="277"/>
    </row>
    <row r="40" spans="1:2" s="6" customFormat="1" ht="15.75">
      <c r="A40" s="8">
        <v>7</v>
      </c>
      <c r="B40" s="6" t="s">
        <v>697</v>
      </c>
    </row>
    <row r="41" spans="1:2" s="6" customFormat="1" ht="15.75">
      <c r="A41" s="8">
        <v>8</v>
      </c>
      <c r="B41" s="6" t="s">
        <v>698</v>
      </c>
    </row>
    <row r="42" spans="1:19" s="6" customFormat="1" ht="15.75">
      <c r="A42" s="8"/>
      <c r="S42" s="7"/>
    </row>
    <row r="43" spans="1:19" s="6" customFormat="1" ht="15.75" hidden="1">
      <c r="A43" s="8"/>
      <c r="B43" s="68" t="s">
        <v>590</v>
      </c>
      <c r="S43" s="7"/>
    </row>
    <row r="44" spans="1:19" s="6" customFormat="1" ht="16.5" hidden="1" thickBot="1">
      <c r="A44" s="8"/>
      <c r="S44" s="7"/>
    </row>
    <row r="45" spans="1:6" ht="15.75" hidden="1">
      <c r="A45" s="84" t="s">
        <v>13</v>
      </c>
      <c r="B45" s="6"/>
      <c r="C45" s="6"/>
      <c r="D45" s="6"/>
      <c r="F45" s="6"/>
    </row>
    <row r="46" spans="1:6" ht="15.75" hidden="1">
      <c r="A46" s="85"/>
      <c r="B46" s="6"/>
      <c r="C46" s="6"/>
      <c r="D46" s="6"/>
      <c r="F46" s="6"/>
    </row>
    <row r="47" spans="1:6" ht="16.5" hidden="1" thickBot="1">
      <c r="A47" s="86" t="s">
        <v>14</v>
      </c>
      <c r="B47" s="6"/>
      <c r="C47" s="6"/>
      <c r="D47" s="6"/>
      <c r="F47" s="6"/>
    </row>
    <row r="48" spans="2:9" ht="16.5" hidden="1" thickBot="1">
      <c r="B48" s="6"/>
      <c r="C48" s="6"/>
      <c r="D48" s="6"/>
      <c r="F48" s="6"/>
      <c r="H48" s="87"/>
      <c r="I48" s="87"/>
    </row>
    <row r="49" spans="1:9" ht="15.75" hidden="1">
      <c r="A49" s="84" t="s">
        <v>15</v>
      </c>
      <c r="B49" s="6"/>
      <c r="C49" s="6"/>
      <c r="D49" s="40"/>
      <c r="F49" s="6"/>
      <c r="H49" s="87"/>
      <c r="I49" s="87"/>
    </row>
    <row r="50" spans="1:9" ht="15.75" hidden="1">
      <c r="A50" s="85" t="s">
        <v>16</v>
      </c>
      <c r="B50" s="77"/>
      <c r="C50" s="6"/>
      <c r="D50" s="40"/>
      <c r="F50" s="6"/>
      <c r="H50" s="87"/>
      <c r="I50" s="87"/>
    </row>
    <row r="51" spans="1:9" ht="16.5" hidden="1" thickBot="1">
      <c r="A51" s="86" t="s">
        <v>17</v>
      </c>
      <c r="B51" s="6"/>
      <c r="C51" s="6"/>
      <c r="D51" s="6"/>
      <c r="F51" s="6"/>
      <c r="H51" s="87"/>
      <c r="I51" s="87"/>
    </row>
    <row r="52" spans="2:9" ht="15.75" hidden="1">
      <c r="B52" s="6"/>
      <c r="C52" s="6"/>
      <c r="D52" s="6"/>
      <c r="F52" s="6"/>
      <c r="H52" s="87"/>
      <c r="I52" s="87"/>
    </row>
    <row r="53" spans="2:9" ht="15.75" hidden="1">
      <c r="B53" s="7" t="s">
        <v>21</v>
      </c>
      <c r="C53" s="6"/>
      <c r="D53" s="6"/>
      <c r="F53" s="6"/>
      <c r="H53" s="87"/>
      <c r="I53" s="87"/>
    </row>
    <row r="54" spans="1:9" ht="15.75" hidden="1">
      <c r="A54" s="88" t="s">
        <v>0</v>
      </c>
      <c r="B54" s="89" t="s">
        <v>18</v>
      </c>
      <c r="C54" s="67" t="s">
        <v>589</v>
      </c>
      <c r="D54" s="6"/>
      <c r="F54" s="6"/>
      <c r="H54" s="87"/>
      <c r="I54" s="87"/>
    </row>
    <row r="55" spans="1:9" ht="31.5" hidden="1">
      <c r="A55" s="88">
        <v>1</v>
      </c>
      <c r="B55" s="35" t="s">
        <v>582</v>
      </c>
      <c r="C55" s="67">
        <v>110</v>
      </c>
      <c r="D55" s="60"/>
      <c r="F55" s="6"/>
      <c r="H55" s="61"/>
      <c r="I55" s="87"/>
    </row>
    <row r="56" spans="1:9" ht="47.25" hidden="1">
      <c r="A56" s="88">
        <v>2</v>
      </c>
      <c r="B56" s="35" t="s">
        <v>583</v>
      </c>
      <c r="C56" s="67">
        <v>131</v>
      </c>
      <c r="D56" s="60"/>
      <c r="F56" s="6"/>
      <c r="H56" s="61"/>
      <c r="I56" s="87"/>
    </row>
    <row r="57" spans="1:9" ht="47.25" hidden="1">
      <c r="A57" s="88">
        <v>3</v>
      </c>
      <c r="B57" s="35" t="s">
        <v>584</v>
      </c>
      <c r="C57" s="67">
        <v>285</v>
      </c>
      <c r="D57" s="59"/>
      <c r="F57" s="6"/>
      <c r="H57" s="61"/>
      <c r="I57" s="87"/>
    </row>
    <row r="58" spans="1:9" ht="15.75" hidden="1">
      <c r="A58" s="88">
        <v>4</v>
      </c>
      <c r="B58" s="35" t="s">
        <v>577</v>
      </c>
      <c r="C58" s="67">
        <v>525</v>
      </c>
      <c r="D58" s="59"/>
      <c r="F58" s="6"/>
      <c r="H58" s="61"/>
      <c r="I58" s="87"/>
    </row>
    <row r="59" spans="1:9" ht="15.75" hidden="1">
      <c r="A59" s="88">
        <v>5</v>
      </c>
      <c r="B59" s="35" t="s">
        <v>578</v>
      </c>
      <c r="C59" s="67">
        <v>74</v>
      </c>
      <c r="D59" s="59"/>
      <c r="F59" s="6"/>
      <c r="H59" s="61"/>
      <c r="I59" s="87"/>
    </row>
    <row r="60" spans="1:19" ht="47.25" hidden="1">
      <c r="A60" s="88">
        <v>6</v>
      </c>
      <c r="B60" s="35" t="s">
        <v>585</v>
      </c>
      <c r="C60" s="67">
        <v>300</v>
      </c>
      <c r="D60" s="59"/>
      <c r="F60" s="6"/>
      <c r="H60" s="61"/>
      <c r="I60" s="87"/>
      <c r="S60" s="6"/>
    </row>
    <row r="61" spans="1:19" ht="31.5" hidden="1">
      <c r="A61" s="88">
        <v>7</v>
      </c>
      <c r="B61" s="35" t="s">
        <v>586</v>
      </c>
      <c r="C61" s="67">
        <v>94</v>
      </c>
      <c r="D61" s="59"/>
      <c r="F61" s="6"/>
      <c r="H61" s="61"/>
      <c r="I61" s="87"/>
      <c r="S61" s="6"/>
    </row>
    <row r="62" spans="1:19" ht="47.25" hidden="1">
      <c r="A62" s="88"/>
      <c r="B62" s="35" t="s">
        <v>588</v>
      </c>
      <c r="C62" s="67">
        <v>106</v>
      </c>
      <c r="D62" s="59"/>
      <c r="F62" s="6"/>
      <c r="H62" s="61"/>
      <c r="I62" s="87"/>
      <c r="S62" s="6"/>
    </row>
    <row r="63" spans="1:19" ht="47.25" hidden="1">
      <c r="A63" s="88">
        <v>8</v>
      </c>
      <c r="B63" s="35" t="s">
        <v>734</v>
      </c>
      <c r="C63" s="67"/>
      <c r="D63" s="59"/>
      <c r="F63" s="6"/>
      <c r="H63" s="61"/>
      <c r="I63" s="87"/>
      <c r="S63" s="6"/>
    </row>
    <row r="64" spans="1:9" s="6" customFormat="1" ht="15.75" hidden="1">
      <c r="A64" s="76"/>
      <c r="B64" s="7"/>
      <c r="H64" s="61"/>
      <c r="I64" s="48"/>
    </row>
    <row r="65" spans="1:9" s="6" customFormat="1" ht="15.75" hidden="1">
      <c r="A65" s="76"/>
      <c r="B65" s="7" t="s">
        <v>22</v>
      </c>
      <c r="H65" s="61"/>
      <c r="I65" s="48"/>
    </row>
    <row r="66" spans="1:9" s="6" customFormat="1" ht="15.75" hidden="1">
      <c r="A66" s="88" t="s">
        <v>0</v>
      </c>
      <c r="B66" s="90" t="s">
        <v>5</v>
      </c>
      <c r="H66" s="61"/>
      <c r="I66" s="48"/>
    </row>
    <row r="67" spans="1:9" s="6" customFormat="1" ht="15.75" hidden="1">
      <c r="A67" s="88">
        <v>1</v>
      </c>
      <c r="B67" s="91" t="s">
        <v>545</v>
      </c>
      <c r="H67" s="61"/>
      <c r="I67" s="48"/>
    </row>
    <row r="68" spans="1:9" s="6" customFormat="1" ht="15.75" hidden="1">
      <c r="A68" s="88">
        <v>2</v>
      </c>
      <c r="B68" s="91" t="s">
        <v>546</v>
      </c>
      <c r="H68" s="61"/>
      <c r="I68" s="48"/>
    </row>
    <row r="69" spans="1:9" s="6" customFormat="1" ht="15.75" hidden="1">
      <c r="A69" s="88">
        <v>3</v>
      </c>
      <c r="B69" s="91" t="s">
        <v>587</v>
      </c>
      <c r="H69" s="61"/>
      <c r="I69" s="48"/>
    </row>
    <row r="70" spans="2:9" s="6" customFormat="1" ht="47.25" hidden="1">
      <c r="B70" s="64" t="s">
        <v>542</v>
      </c>
      <c r="C70" s="64" t="s">
        <v>543</v>
      </c>
      <c r="D70" s="64" t="s">
        <v>544</v>
      </c>
      <c r="E70" s="64" t="s">
        <v>1</v>
      </c>
      <c r="F70" s="64" t="s">
        <v>553</v>
      </c>
      <c r="G70" s="64" t="s">
        <v>581</v>
      </c>
      <c r="H70" s="61"/>
      <c r="I70" s="48"/>
    </row>
    <row r="71" spans="2:9" s="6" customFormat="1" ht="15.75" hidden="1">
      <c r="B71" s="64" t="s">
        <v>39</v>
      </c>
      <c r="C71" s="64" t="s">
        <v>37</v>
      </c>
      <c r="D71" s="64" t="s">
        <v>40</v>
      </c>
      <c r="E71" s="64" t="s">
        <v>41</v>
      </c>
      <c r="F71" s="64" t="s">
        <v>42</v>
      </c>
      <c r="G71" s="64"/>
      <c r="H71" s="61"/>
      <c r="I71" s="48"/>
    </row>
    <row r="72" spans="2:9" s="6" customFormat="1" ht="47.25" hidden="1">
      <c r="B72" s="65" t="s">
        <v>574</v>
      </c>
      <c r="C72" s="65" t="s">
        <v>582</v>
      </c>
      <c r="D72" s="66" t="s">
        <v>546</v>
      </c>
      <c r="E72" s="66">
        <v>1</v>
      </c>
      <c r="F72" s="66">
        <v>110</v>
      </c>
      <c r="G72" s="66">
        <v>132</v>
      </c>
      <c r="H72" s="61"/>
      <c r="I72" s="48"/>
    </row>
    <row r="73" spans="2:9" s="6" customFormat="1" ht="63" hidden="1">
      <c r="B73" s="65" t="s">
        <v>575</v>
      </c>
      <c r="C73" s="65" t="s">
        <v>583</v>
      </c>
      <c r="D73" s="66" t="s">
        <v>546</v>
      </c>
      <c r="E73" s="66">
        <v>1</v>
      </c>
      <c r="F73" s="66">
        <v>131</v>
      </c>
      <c r="G73" s="66">
        <v>157</v>
      </c>
      <c r="H73" s="61"/>
      <c r="I73" s="48"/>
    </row>
    <row r="74" spans="2:9" s="6" customFormat="1" ht="78.75" hidden="1">
      <c r="B74" s="65" t="s">
        <v>576</v>
      </c>
      <c r="C74" s="65" t="s">
        <v>584</v>
      </c>
      <c r="D74" s="66" t="s">
        <v>546</v>
      </c>
      <c r="E74" s="66">
        <v>1</v>
      </c>
      <c r="F74" s="66">
        <v>285</v>
      </c>
      <c r="G74" s="66">
        <v>342</v>
      </c>
      <c r="H74" s="61"/>
      <c r="I74" s="48"/>
    </row>
    <row r="75" spans="2:9" s="6" customFormat="1" ht="15.75" hidden="1">
      <c r="B75" s="65" t="s">
        <v>577</v>
      </c>
      <c r="C75" s="65" t="s">
        <v>577</v>
      </c>
      <c r="D75" s="66" t="s">
        <v>546</v>
      </c>
      <c r="E75" s="66">
        <v>1</v>
      </c>
      <c r="F75" s="66">
        <v>525</v>
      </c>
      <c r="G75" s="66">
        <v>630</v>
      </c>
      <c r="H75" s="61"/>
      <c r="I75" s="48"/>
    </row>
    <row r="76" spans="2:9" s="6" customFormat="1" ht="15.75" hidden="1">
      <c r="B76" s="65" t="s">
        <v>578</v>
      </c>
      <c r="C76" s="65" t="s">
        <v>578</v>
      </c>
      <c r="D76" s="66" t="s">
        <v>545</v>
      </c>
      <c r="E76" s="66">
        <v>1</v>
      </c>
      <c r="F76" s="66">
        <v>74</v>
      </c>
      <c r="G76" s="66">
        <v>89</v>
      </c>
      <c r="H76" s="61"/>
      <c r="I76" s="48"/>
    </row>
    <row r="77" spans="2:9" s="6" customFormat="1" ht="63" hidden="1">
      <c r="B77" s="65" t="s">
        <v>690</v>
      </c>
      <c r="C77" s="65" t="s">
        <v>585</v>
      </c>
      <c r="D77" s="66" t="s">
        <v>546</v>
      </c>
      <c r="E77" s="66">
        <v>1</v>
      </c>
      <c r="F77" s="66">
        <v>300</v>
      </c>
      <c r="G77" s="66">
        <v>360</v>
      </c>
      <c r="H77" s="61"/>
      <c r="I77" s="48"/>
    </row>
    <row r="78" spans="2:9" s="6" customFormat="1" ht="31.5" hidden="1">
      <c r="B78" s="65" t="s">
        <v>579</v>
      </c>
      <c r="C78" s="65" t="s">
        <v>586</v>
      </c>
      <c r="D78" s="66" t="s">
        <v>587</v>
      </c>
      <c r="E78" s="66">
        <v>1</v>
      </c>
      <c r="F78" s="66">
        <v>94</v>
      </c>
      <c r="G78" s="66">
        <v>113</v>
      </c>
      <c r="H78" s="7"/>
      <c r="I78" s="48"/>
    </row>
    <row r="79" spans="2:9" s="6" customFormat="1" ht="63" hidden="1">
      <c r="B79" s="65" t="s">
        <v>580</v>
      </c>
      <c r="C79" s="65" t="s">
        <v>588</v>
      </c>
      <c r="D79" s="66" t="s">
        <v>546</v>
      </c>
      <c r="E79" s="66">
        <v>100</v>
      </c>
      <c r="F79" s="66">
        <v>106</v>
      </c>
      <c r="G79" s="66">
        <v>127</v>
      </c>
      <c r="H79" s="7"/>
      <c r="I79" s="48"/>
    </row>
    <row r="80" spans="8:9" s="6" customFormat="1" ht="15.75" hidden="1">
      <c r="H80" s="7"/>
      <c r="I80" s="48"/>
    </row>
    <row r="81" spans="8:9" s="6" customFormat="1" ht="15.75" hidden="1">
      <c r="H81" s="7"/>
      <c r="I81" s="48"/>
    </row>
    <row r="82" spans="1:9" s="6" customFormat="1" ht="15.75" hidden="1">
      <c r="A82" s="7"/>
      <c r="B82" s="7"/>
      <c r="C82" s="7"/>
      <c r="H82" s="7"/>
      <c r="I82" s="48"/>
    </row>
    <row r="83" spans="1:9" s="6" customFormat="1" ht="15.75" hidden="1">
      <c r="A83" s="7"/>
      <c r="B83" s="7"/>
      <c r="C83" s="7"/>
      <c r="H83" s="7"/>
      <c r="I83" s="48"/>
    </row>
    <row r="84" spans="1:9" s="6" customFormat="1" ht="15.75" hidden="1">
      <c r="A84" s="7"/>
      <c r="B84" s="7"/>
      <c r="C84" s="7"/>
      <c r="D84" s="7"/>
      <c r="H84" s="7"/>
      <c r="I84" s="48"/>
    </row>
    <row r="85" spans="1:9" s="6" customFormat="1" ht="15.75" hidden="1">
      <c r="A85" s="7"/>
      <c r="B85" s="7"/>
      <c r="C85" s="7"/>
      <c r="D85" s="7"/>
      <c r="H85" s="7"/>
      <c r="I85" s="48"/>
    </row>
    <row r="86" spans="1:19" s="6" customFormat="1" ht="15.75">
      <c r="A86" s="7"/>
      <c r="B86" s="7"/>
      <c r="C86" s="7"/>
      <c r="D86" s="7"/>
      <c r="H86" s="7"/>
      <c r="I86" s="48"/>
      <c r="S86" s="7"/>
    </row>
    <row r="87" spans="1:19" s="6" customFormat="1" ht="15.75">
      <c r="A87" s="7"/>
      <c r="B87" s="7"/>
      <c r="C87" s="7"/>
      <c r="D87" s="7"/>
      <c r="H87" s="7"/>
      <c r="I87" s="48"/>
      <c r="S87" s="7"/>
    </row>
    <row r="88" spans="1:19" s="6" customFormat="1" ht="15.75">
      <c r="A88" s="7"/>
      <c r="B88" s="7"/>
      <c r="C88" s="7"/>
      <c r="D88" s="7"/>
      <c r="H88" s="7"/>
      <c r="I88" s="48"/>
      <c r="S88" s="7"/>
    </row>
    <row r="89" spans="1:9" ht="15.75">
      <c r="A89" s="7"/>
      <c r="F89" s="6"/>
      <c r="I89" s="87"/>
    </row>
    <row r="90" spans="1:9" ht="15.75">
      <c r="A90" s="7"/>
      <c r="F90" s="6"/>
      <c r="I90" s="87"/>
    </row>
    <row r="91" spans="1:9" ht="15.75">
      <c r="A91" s="7"/>
      <c r="F91" s="6"/>
      <c r="I91" s="87"/>
    </row>
    <row r="92" ht="15.75">
      <c r="F92" s="6"/>
    </row>
    <row r="93" ht="15.75">
      <c r="F93" s="6"/>
    </row>
    <row r="94" ht="15.75">
      <c r="F94" s="6"/>
    </row>
    <row r="95" ht="15.75">
      <c r="F95" s="6"/>
    </row>
    <row r="96" ht="15.75">
      <c r="F96" s="6"/>
    </row>
    <row r="97" ht="15.75">
      <c r="F97" s="6"/>
    </row>
    <row r="98" ht="15.75">
      <c r="F98" s="6"/>
    </row>
    <row r="99" ht="15.75">
      <c r="F99" s="6"/>
    </row>
  </sheetData>
  <sheetProtection insertRows="0"/>
  <mergeCells count="15">
    <mergeCell ref="A27:D27"/>
    <mergeCell ref="A1:N1"/>
    <mergeCell ref="A3:A5"/>
    <mergeCell ref="B3:B5"/>
    <mergeCell ref="C3:C5"/>
    <mergeCell ref="D3:D5"/>
    <mergeCell ref="N3:N5"/>
    <mergeCell ref="E3:M3"/>
    <mergeCell ref="E4:G4"/>
    <mergeCell ref="H4:J4"/>
    <mergeCell ref="K4:M4"/>
    <mergeCell ref="E27:G27"/>
    <mergeCell ref="H27:J27"/>
    <mergeCell ref="K27:M27"/>
    <mergeCell ref="G29:K36"/>
  </mergeCells>
  <dataValidations count="5">
    <dataValidation type="textLength" operator="greaterThan" allowBlank="1" showInputMessage="1" showErrorMessage="1" sqref="C7:C26">
      <formula1>2</formula1>
    </dataValidation>
    <dataValidation operator="greaterThan" allowBlank="1" showInputMessage="1" showErrorMessage="1" error="Въведете число." sqref="N7:N26"/>
    <dataValidation type="list" allowBlank="1" showInputMessage="1" showErrorMessage="1" error="Изберете от падащото меню." sqref="D7:D26">
      <formula1>$B$67:$B$69</formula1>
    </dataValidation>
    <dataValidation type="list" allowBlank="1" showInputMessage="1" showErrorMessage="1" error="Изберете от падащото меню." sqref="B7:B26">
      <formula1>$B$55:$B$63</formula1>
    </dataValidation>
    <dataValidation type="list" allowBlank="1" showInputMessage="1" showErrorMessage="1" sqref="I26">
      <formula1>$C$55:$C$63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1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70"/>
  <sheetViews>
    <sheetView showGridLines="0" zoomScale="85" zoomScaleNormal="85" zoomScalePageLayoutView="0" workbookViewId="0" topLeftCell="A4">
      <selection activeCell="I17" sqref="I17"/>
    </sheetView>
  </sheetViews>
  <sheetFormatPr defaultColWidth="9.140625" defaultRowHeight="15"/>
  <cols>
    <col min="1" max="1" width="11.28125" style="76" customWidth="1"/>
    <col min="2" max="2" width="41.57421875" style="7" customWidth="1"/>
    <col min="3" max="3" width="52.00390625" style="7" customWidth="1"/>
    <col min="4" max="4" width="14.28125" style="7" customWidth="1"/>
    <col min="5" max="5" width="22.57421875" style="78" customWidth="1"/>
    <col min="6" max="6" width="18.00390625" style="7" customWidth="1"/>
    <col min="7" max="7" width="19.57421875" style="7" customWidth="1"/>
    <col min="8" max="14" width="11.00390625" style="49" bestFit="1" customWidth="1"/>
    <col min="15" max="15" width="9.140625" style="49" customWidth="1"/>
    <col min="16" max="16384" width="9.140625" style="7" customWidth="1"/>
  </cols>
  <sheetData>
    <row r="1" spans="1:15" s="92" customFormat="1" ht="51.75" customHeight="1">
      <c r="A1" s="457" t="s">
        <v>701</v>
      </c>
      <c r="B1" s="457"/>
      <c r="C1" s="457"/>
      <c r="D1" s="457"/>
      <c r="E1" s="457"/>
      <c r="F1" s="457"/>
      <c r="G1" s="457"/>
      <c r="H1" s="101"/>
      <c r="I1" s="101"/>
      <c r="J1" s="101"/>
      <c r="K1" s="101"/>
      <c r="L1" s="101"/>
      <c r="M1" s="101"/>
      <c r="N1" s="101"/>
      <c r="O1" s="101"/>
    </row>
    <row r="2" spans="1:7" ht="27.75" customHeight="1" thickBot="1">
      <c r="A2" s="75"/>
      <c r="B2" s="94"/>
      <c r="C2" s="159"/>
      <c r="D2" s="94"/>
      <c r="E2" s="94"/>
      <c r="F2" s="94"/>
      <c r="G2" s="94"/>
    </row>
    <row r="3" spans="1:15" s="76" customFormat="1" ht="90" customHeight="1">
      <c r="A3" s="459" t="s">
        <v>604</v>
      </c>
      <c r="B3" s="462" t="s">
        <v>20</v>
      </c>
      <c r="C3" s="462" t="s">
        <v>549</v>
      </c>
      <c r="D3" s="462" t="s">
        <v>1</v>
      </c>
      <c r="E3" s="462" t="s">
        <v>23</v>
      </c>
      <c r="F3" s="462" t="s">
        <v>2</v>
      </c>
      <c r="G3" s="477" t="s">
        <v>3</v>
      </c>
      <c r="H3" s="95"/>
      <c r="I3" s="95"/>
      <c r="J3" s="95"/>
      <c r="K3" s="95"/>
      <c r="L3" s="95"/>
      <c r="M3" s="95"/>
      <c r="N3" s="95"/>
      <c r="O3" s="95"/>
    </row>
    <row r="4" spans="1:7" ht="39" customHeight="1" thickBot="1">
      <c r="A4" s="461"/>
      <c r="B4" s="464"/>
      <c r="C4" s="464"/>
      <c r="D4" s="464"/>
      <c r="E4" s="464"/>
      <c r="F4" s="464"/>
      <c r="G4" s="478"/>
    </row>
    <row r="5" spans="1:15" s="78" customFormat="1" ht="15" customHeight="1" thickBot="1">
      <c r="A5" s="114">
        <v>1</v>
      </c>
      <c r="B5" s="115">
        <v>2</v>
      </c>
      <c r="C5" s="115">
        <v>3</v>
      </c>
      <c r="D5" s="115">
        <v>4</v>
      </c>
      <c r="E5" s="115">
        <v>5</v>
      </c>
      <c r="F5" s="115">
        <v>6</v>
      </c>
      <c r="G5" s="116">
        <v>7</v>
      </c>
      <c r="H5" s="96"/>
      <c r="I5" s="96"/>
      <c r="J5" s="96"/>
      <c r="K5" s="96"/>
      <c r="L5" s="96"/>
      <c r="M5" s="96"/>
      <c r="N5" s="96"/>
      <c r="O5" s="96"/>
    </row>
    <row r="6" spans="1:15" s="83" customFormat="1" ht="15.75">
      <c r="A6" s="470" t="s">
        <v>742</v>
      </c>
      <c r="B6" s="109"/>
      <c r="C6" s="109"/>
      <c r="D6" s="110"/>
      <c r="E6" s="111"/>
      <c r="F6" s="112"/>
      <c r="G6" s="113">
        <f>D6*F6</f>
        <v>0</v>
      </c>
      <c r="H6" s="99">
        <f>D6*F6</f>
        <v>0</v>
      </c>
      <c r="I6" s="99"/>
      <c r="J6" s="99"/>
      <c r="K6" s="99"/>
      <c r="L6" s="99"/>
      <c r="M6" s="99"/>
      <c r="N6" s="99"/>
      <c r="O6" s="100"/>
    </row>
    <row r="7" spans="1:15" s="83" customFormat="1" ht="18" customHeight="1">
      <c r="A7" s="471"/>
      <c r="B7" s="109"/>
      <c r="C7" s="80"/>
      <c r="D7" s="97"/>
      <c r="E7" s="111"/>
      <c r="F7" s="112"/>
      <c r="G7" s="113">
        <f>D7*F7</f>
        <v>0</v>
      </c>
      <c r="H7" s="99"/>
      <c r="I7" s="99"/>
      <c r="J7" s="99"/>
      <c r="K7" s="99"/>
      <c r="L7" s="99"/>
      <c r="M7" s="99"/>
      <c r="N7" s="99"/>
      <c r="O7" s="100"/>
    </row>
    <row r="8" spans="1:15" s="83" customFormat="1" ht="15.75">
      <c r="A8" s="471"/>
      <c r="B8" s="109"/>
      <c r="C8" s="80"/>
      <c r="D8" s="97"/>
      <c r="E8" s="111"/>
      <c r="F8" s="112"/>
      <c r="G8" s="113">
        <f>D8*F8</f>
        <v>0</v>
      </c>
      <c r="H8" s="99"/>
      <c r="I8" s="99"/>
      <c r="J8" s="99"/>
      <c r="K8" s="99"/>
      <c r="L8" s="99"/>
      <c r="M8" s="99"/>
      <c r="N8" s="99"/>
      <c r="O8" s="100"/>
    </row>
    <row r="9" spans="1:15" s="83" customFormat="1" ht="15" customHeight="1" thickBot="1">
      <c r="A9" s="471"/>
      <c r="B9" s="109"/>
      <c r="C9" s="103"/>
      <c r="D9" s="104"/>
      <c r="E9" s="111"/>
      <c r="F9" s="112"/>
      <c r="G9" s="113">
        <f>D9*F9</f>
        <v>0</v>
      </c>
      <c r="H9" s="99"/>
      <c r="I9" s="99"/>
      <c r="J9" s="99"/>
      <c r="K9" s="99"/>
      <c r="L9" s="99"/>
      <c r="M9" s="99"/>
      <c r="N9" s="99"/>
      <c r="O9" s="100"/>
    </row>
    <row r="10" spans="1:15" s="83" customFormat="1" ht="16.5" thickBot="1">
      <c r="A10" s="472" t="s">
        <v>605</v>
      </c>
      <c r="B10" s="473"/>
      <c r="C10" s="473"/>
      <c r="D10" s="473"/>
      <c r="E10" s="476"/>
      <c r="F10" s="475"/>
      <c r="G10" s="169">
        <f>SUM(G6:G9)</f>
        <v>0</v>
      </c>
      <c r="H10" s="99"/>
      <c r="I10" s="99"/>
      <c r="J10" s="99"/>
      <c r="K10" s="99"/>
      <c r="L10" s="99"/>
      <c r="M10" s="99"/>
      <c r="N10" s="99"/>
      <c r="O10" s="100"/>
    </row>
    <row r="11" spans="1:15" s="83" customFormat="1" ht="15" customHeight="1">
      <c r="A11" s="470" t="s">
        <v>572</v>
      </c>
      <c r="B11" s="161"/>
      <c r="C11" s="161"/>
      <c r="D11" s="162"/>
      <c r="E11" s="58"/>
      <c r="F11" s="163"/>
      <c r="G11" s="164">
        <f>D11*F11</f>
        <v>0</v>
      </c>
      <c r="H11" s="99"/>
      <c r="I11" s="99"/>
      <c r="J11" s="99"/>
      <c r="K11" s="99"/>
      <c r="L11" s="99"/>
      <c r="M11" s="99"/>
      <c r="N11" s="99"/>
      <c r="O11" s="100"/>
    </row>
    <row r="12" spans="1:15" s="83" customFormat="1" ht="15.75">
      <c r="A12" s="471"/>
      <c r="B12" s="80"/>
      <c r="C12" s="80"/>
      <c r="D12" s="97"/>
      <c r="E12" s="58"/>
      <c r="F12" s="98"/>
      <c r="G12" s="102">
        <f>D12*F12</f>
        <v>0</v>
      </c>
      <c r="H12" s="99"/>
      <c r="I12" s="99"/>
      <c r="J12" s="99"/>
      <c r="K12" s="99"/>
      <c r="L12" s="99"/>
      <c r="M12" s="99"/>
      <c r="N12" s="99"/>
      <c r="O12" s="100"/>
    </row>
    <row r="13" spans="1:15" s="83" customFormat="1" ht="15" customHeight="1">
      <c r="A13" s="471"/>
      <c r="B13" s="80"/>
      <c r="C13" s="80"/>
      <c r="D13" s="97"/>
      <c r="E13" s="58"/>
      <c r="F13" s="98"/>
      <c r="G13" s="102">
        <f>D13*F13</f>
        <v>0</v>
      </c>
      <c r="H13" s="99"/>
      <c r="I13" s="99"/>
      <c r="J13" s="99"/>
      <c r="K13" s="99"/>
      <c r="L13" s="99"/>
      <c r="M13" s="99"/>
      <c r="N13" s="99"/>
      <c r="O13" s="100"/>
    </row>
    <row r="14" spans="1:15" s="83" customFormat="1" ht="15.75">
      <c r="A14" s="471"/>
      <c r="B14" s="80"/>
      <c r="C14" s="80"/>
      <c r="D14" s="97"/>
      <c r="E14" s="58"/>
      <c r="F14" s="98"/>
      <c r="G14" s="102">
        <f>D14*F14</f>
        <v>0</v>
      </c>
      <c r="H14" s="99"/>
      <c r="I14" s="99"/>
      <c r="J14" s="99"/>
      <c r="K14" s="99"/>
      <c r="L14" s="99"/>
      <c r="M14" s="99"/>
      <c r="N14" s="99"/>
      <c r="O14" s="100"/>
    </row>
    <row r="15" spans="1:15" s="83" customFormat="1" ht="15" customHeight="1" thickBot="1">
      <c r="A15" s="471"/>
      <c r="B15" s="103"/>
      <c r="C15" s="103"/>
      <c r="D15" s="104"/>
      <c r="E15" s="58"/>
      <c r="F15" s="106"/>
      <c r="G15" s="107">
        <f>D15*F15</f>
        <v>0</v>
      </c>
      <c r="H15" s="99"/>
      <c r="I15" s="99"/>
      <c r="J15" s="99"/>
      <c r="K15" s="99"/>
      <c r="L15" s="99"/>
      <c r="M15" s="99"/>
      <c r="N15" s="99"/>
      <c r="O15" s="100"/>
    </row>
    <row r="16" spans="1:15" s="83" customFormat="1" ht="16.5" thickBot="1">
      <c r="A16" s="472" t="s">
        <v>702</v>
      </c>
      <c r="B16" s="473"/>
      <c r="C16" s="473"/>
      <c r="D16" s="473"/>
      <c r="E16" s="474"/>
      <c r="F16" s="475"/>
      <c r="G16" s="169">
        <f>SUM(G11:G15)</f>
        <v>0</v>
      </c>
      <c r="H16" s="99"/>
      <c r="I16" s="99"/>
      <c r="J16" s="99"/>
      <c r="K16" s="99"/>
      <c r="L16" s="99"/>
      <c r="M16" s="99"/>
      <c r="N16" s="99"/>
      <c r="O16" s="100"/>
    </row>
    <row r="17" spans="1:15" s="83" customFormat="1" ht="15" customHeight="1">
      <c r="A17" s="471" t="s">
        <v>573</v>
      </c>
      <c r="B17" s="109"/>
      <c r="C17" s="109"/>
      <c r="D17" s="110"/>
      <c r="E17" s="111"/>
      <c r="F17" s="112"/>
      <c r="G17" s="113">
        <f>D17*F17</f>
        <v>0</v>
      </c>
      <c r="H17" s="99"/>
      <c r="I17" s="99"/>
      <c r="J17" s="99"/>
      <c r="K17" s="99"/>
      <c r="L17" s="99"/>
      <c r="M17" s="99"/>
      <c r="N17" s="99"/>
      <c r="O17" s="100"/>
    </row>
    <row r="18" spans="1:15" s="83" customFormat="1" ht="15.75">
      <c r="A18" s="471"/>
      <c r="B18" s="80"/>
      <c r="C18" s="80"/>
      <c r="D18" s="97"/>
      <c r="E18" s="111"/>
      <c r="F18" s="98"/>
      <c r="G18" s="102">
        <f>D18*F18</f>
        <v>0</v>
      </c>
      <c r="H18" s="99"/>
      <c r="I18" s="99"/>
      <c r="J18" s="99"/>
      <c r="K18" s="99"/>
      <c r="L18" s="99"/>
      <c r="M18" s="99"/>
      <c r="N18" s="99"/>
      <c r="O18" s="100"/>
    </row>
    <row r="19" spans="1:15" s="83" customFormat="1" ht="15" customHeight="1">
      <c r="A19" s="471"/>
      <c r="B19" s="80"/>
      <c r="C19" s="80"/>
      <c r="D19" s="97"/>
      <c r="E19" s="111"/>
      <c r="F19" s="98"/>
      <c r="G19" s="102">
        <f>D19*F19</f>
        <v>0</v>
      </c>
      <c r="H19" s="99"/>
      <c r="I19" s="99"/>
      <c r="J19" s="99"/>
      <c r="K19" s="99"/>
      <c r="L19" s="99"/>
      <c r="M19" s="99"/>
      <c r="N19" s="99"/>
      <c r="O19" s="100"/>
    </row>
    <row r="20" spans="1:15" s="83" customFormat="1" ht="16.5" thickBot="1">
      <c r="A20" s="471"/>
      <c r="B20" s="103"/>
      <c r="C20" s="103"/>
      <c r="D20" s="104"/>
      <c r="E20" s="111"/>
      <c r="F20" s="106"/>
      <c r="G20" s="107">
        <f>D20*F20</f>
        <v>0</v>
      </c>
      <c r="H20" s="99"/>
      <c r="I20" s="99"/>
      <c r="J20" s="99"/>
      <c r="K20" s="99"/>
      <c r="L20" s="99"/>
      <c r="M20" s="99"/>
      <c r="N20" s="99"/>
      <c r="O20" s="100"/>
    </row>
    <row r="21" spans="1:15" s="83" customFormat="1" ht="15" customHeight="1" thickBot="1">
      <c r="A21" s="472" t="s">
        <v>606</v>
      </c>
      <c r="B21" s="473"/>
      <c r="C21" s="473"/>
      <c r="D21" s="473"/>
      <c r="E21" s="473"/>
      <c r="F21" s="475"/>
      <c r="G21" s="169">
        <f>SUM(G17:G20)</f>
        <v>0</v>
      </c>
      <c r="H21" s="99"/>
      <c r="I21" s="99"/>
      <c r="J21" s="99"/>
      <c r="K21" s="99"/>
      <c r="L21" s="99"/>
      <c r="M21" s="99"/>
      <c r="N21" s="99"/>
      <c r="O21" s="100"/>
    </row>
    <row r="22" spans="1:14" ht="19.5" customHeight="1" thickBot="1">
      <c r="A22" s="480" t="s">
        <v>683</v>
      </c>
      <c r="B22" s="481"/>
      <c r="C22" s="481"/>
      <c r="D22" s="481"/>
      <c r="E22" s="481"/>
      <c r="F22" s="482"/>
      <c r="G22" s="278">
        <f>G21+G16+G10</f>
        <v>0</v>
      </c>
      <c r="H22" s="50"/>
      <c r="I22" s="50"/>
      <c r="J22" s="50"/>
      <c r="K22" s="50"/>
      <c r="L22" s="50"/>
      <c r="M22" s="50"/>
      <c r="N22" s="50"/>
    </row>
    <row r="23" spans="1:15" s="168" customFormat="1" ht="15.75">
      <c r="A23" s="166"/>
      <c r="B23" s="293" t="s">
        <v>741</v>
      </c>
      <c r="C23" s="160"/>
      <c r="D23" s="160"/>
      <c r="E23" s="160"/>
      <c r="F23" s="160"/>
      <c r="G23" s="160"/>
      <c r="H23" s="167"/>
      <c r="I23" s="167"/>
      <c r="J23" s="167"/>
      <c r="K23" s="167"/>
      <c r="L23" s="167"/>
      <c r="M23" s="167"/>
      <c r="N23" s="167"/>
      <c r="O23" s="167"/>
    </row>
    <row r="24" spans="1:15" s="2" customFormat="1" ht="15.75">
      <c r="A24" s="17"/>
      <c r="B24" s="70" t="s">
        <v>591</v>
      </c>
      <c r="D24" s="3"/>
      <c r="E24" s="55"/>
      <c r="F24" s="4"/>
      <c r="G24" s="4"/>
      <c r="H24" s="52"/>
      <c r="I24" s="52"/>
      <c r="J24" s="52"/>
      <c r="K24" s="52"/>
      <c r="L24" s="52"/>
      <c r="M24" s="52"/>
      <c r="N24" s="52"/>
      <c r="O24" s="52"/>
    </row>
    <row r="25" spans="1:15" s="2" customFormat="1" ht="15.75">
      <c r="A25" s="17"/>
      <c r="B25" s="70"/>
      <c r="D25" s="3"/>
      <c r="E25" s="55"/>
      <c r="F25" s="4"/>
      <c r="G25" s="4"/>
      <c r="H25" s="52"/>
      <c r="I25" s="52"/>
      <c r="J25" s="52"/>
      <c r="K25" s="52"/>
      <c r="L25" s="52"/>
      <c r="M25" s="52"/>
      <c r="N25" s="52"/>
      <c r="O25" s="52"/>
    </row>
    <row r="26" spans="1:15" s="2" customFormat="1" ht="15.75">
      <c r="A26" s="17"/>
      <c r="B26" s="165"/>
      <c r="D26" s="3"/>
      <c r="E26" s="55"/>
      <c r="F26" s="4"/>
      <c r="G26" s="4"/>
      <c r="H26" s="52"/>
      <c r="I26" s="52"/>
      <c r="J26" s="52"/>
      <c r="K26" s="52"/>
      <c r="L26" s="52"/>
      <c r="M26" s="52"/>
      <c r="N26" s="52"/>
      <c r="O26" s="52"/>
    </row>
    <row r="27" spans="1:15" s="2" customFormat="1" ht="15.75">
      <c r="A27" s="17"/>
      <c r="B27" s="165"/>
      <c r="D27" s="3"/>
      <c r="E27" s="55"/>
      <c r="F27" s="4"/>
      <c r="G27" s="4"/>
      <c r="H27" s="52"/>
      <c r="I27" s="52"/>
      <c r="J27" s="52"/>
      <c r="K27" s="52"/>
      <c r="L27" s="52"/>
      <c r="M27" s="52"/>
      <c r="N27" s="52"/>
      <c r="O27" s="52"/>
    </row>
    <row r="28" spans="1:15" s="2" customFormat="1" ht="15.75">
      <c r="A28" s="17"/>
      <c r="B28" s="165"/>
      <c r="D28" s="3"/>
      <c r="E28" s="55"/>
      <c r="F28" s="4"/>
      <c r="G28" s="4"/>
      <c r="H28" s="52"/>
      <c r="I28" s="52"/>
      <c r="J28" s="52"/>
      <c r="K28" s="52"/>
      <c r="L28" s="52"/>
      <c r="M28" s="52"/>
      <c r="N28" s="52"/>
      <c r="O28" s="52"/>
    </row>
    <row r="29" spans="1:15" s="6" customFormat="1" ht="15.75">
      <c r="A29" s="28" t="s">
        <v>19</v>
      </c>
      <c r="E29" s="54"/>
      <c r="H29" s="51"/>
      <c r="I29" s="51"/>
      <c r="J29" s="51"/>
      <c r="K29" s="51"/>
      <c r="L29" s="51"/>
      <c r="M29" s="51"/>
      <c r="N29" s="51"/>
      <c r="O29" s="51"/>
    </row>
    <row r="30" spans="1:15" s="6" customFormat="1" ht="15.75">
      <c r="A30" s="8">
        <v>1</v>
      </c>
      <c r="B30" s="6" t="s">
        <v>593</v>
      </c>
      <c r="E30" s="54"/>
      <c r="H30" s="51"/>
      <c r="I30" s="51"/>
      <c r="J30" s="51"/>
      <c r="K30" s="51"/>
      <c r="L30" s="51"/>
      <c r="M30" s="51"/>
      <c r="N30" s="51"/>
      <c r="O30" s="51"/>
    </row>
    <row r="31" spans="1:15" s="6" customFormat="1" ht="15.75">
      <c r="A31" s="8">
        <v>2</v>
      </c>
      <c r="B31" s="6" t="s">
        <v>594</v>
      </c>
      <c r="E31" s="54"/>
      <c r="H31" s="51"/>
      <c r="I31" s="51"/>
      <c r="J31" s="51"/>
      <c r="K31" s="51"/>
      <c r="L31" s="51"/>
      <c r="M31" s="51"/>
      <c r="N31" s="51"/>
      <c r="O31" s="51"/>
    </row>
    <row r="32" spans="1:15" s="6" customFormat="1" ht="36.75" customHeight="1">
      <c r="A32" s="8">
        <v>3</v>
      </c>
      <c r="B32" s="479" t="s">
        <v>684</v>
      </c>
      <c r="C32" s="479"/>
      <c r="D32" s="479"/>
      <c r="E32" s="479"/>
      <c r="F32" s="479"/>
      <c r="G32" s="479"/>
      <c r="H32" s="51"/>
      <c r="I32" s="51"/>
      <c r="J32" s="51"/>
      <c r="K32" s="51"/>
      <c r="L32" s="51"/>
      <c r="M32" s="51"/>
      <c r="N32" s="51"/>
      <c r="O32" s="51"/>
    </row>
    <row r="33" spans="1:15" s="9" customFormat="1" ht="15.75">
      <c r="A33" s="8">
        <v>4</v>
      </c>
      <c r="B33" s="1" t="s">
        <v>595</v>
      </c>
      <c r="C33" s="1"/>
      <c r="D33" s="1"/>
      <c r="E33" s="56"/>
      <c r="F33" s="1"/>
      <c r="G33" s="1"/>
      <c r="H33" s="53"/>
      <c r="I33" s="53"/>
      <c r="J33" s="53"/>
      <c r="K33" s="53"/>
      <c r="L33" s="53"/>
      <c r="M33" s="53"/>
      <c r="N33" s="53"/>
      <c r="O33" s="53"/>
    </row>
    <row r="34" spans="1:15" s="6" customFormat="1" ht="15.75">
      <c r="A34" s="8">
        <v>5</v>
      </c>
      <c r="B34" s="6" t="s">
        <v>596</v>
      </c>
      <c r="E34" s="54"/>
      <c r="H34" s="51"/>
      <c r="I34" s="51"/>
      <c r="J34" s="51"/>
      <c r="K34" s="51"/>
      <c r="L34" s="51"/>
      <c r="M34" s="51"/>
      <c r="N34" s="51"/>
      <c r="O34" s="51"/>
    </row>
    <row r="35" spans="1:15" s="6" customFormat="1" ht="15.75">
      <c r="A35" s="8">
        <v>6</v>
      </c>
      <c r="B35" s="6" t="s">
        <v>597</v>
      </c>
      <c r="E35" s="54"/>
      <c r="H35" s="51"/>
      <c r="I35" s="51"/>
      <c r="J35" s="51"/>
      <c r="K35" s="51"/>
      <c r="L35" s="51"/>
      <c r="M35" s="51"/>
      <c r="N35" s="51"/>
      <c r="O35" s="51"/>
    </row>
    <row r="36" spans="1:15" s="6" customFormat="1" ht="15.75">
      <c r="A36" s="8">
        <v>7</v>
      </c>
      <c r="B36" s="6" t="s">
        <v>598</v>
      </c>
      <c r="E36" s="54"/>
      <c r="H36" s="51"/>
      <c r="I36" s="51"/>
      <c r="J36" s="51"/>
      <c r="K36" s="51"/>
      <c r="L36" s="51"/>
      <c r="M36" s="51"/>
      <c r="N36" s="51"/>
      <c r="O36" s="51"/>
    </row>
    <row r="37" spans="1:15" s="6" customFormat="1" ht="15.75">
      <c r="A37" s="8"/>
      <c r="E37" s="54"/>
      <c r="H37" s="51"/>
      <c r="I37" s="51"/>
      <c r="J37" s="51"/>
      <c r="K37" s="51"/>
      <c r="L37" s="51"/>
      <c r="M37" s="51"/>
      <c r="N37" s="51"/>
      <c r="O37" s="51"/>
    </row>
    <row r="38" spans="1:15" s="6" customFormat="1" ht="16.5" hidden="1" thickBot="1">
      <c r="A38" s="8"/>
      <c r="E38" s="54"/>
      <c r="H38" s="51"/>
      <c r="I38" s="51"/>
      <c r="J38" s="51"/>
      <c r="K38" s="51"/>
      <c r="L38" s="51"/>
      <c r="M38" s="51"/>
      <c r="N38" s="51"/>
      <c r="O38" s="51"/>
    </row>
    <row r="39" spans="1:5" ht="15.75" hidden="1">
      <c r="A39" s="84" t="s">
        <v>13</v>
      </c>
      <c r="B39" s="6"/>
      <c r="C39" s="6"/>
      <c r="E39" s="54"/>
    </row>
    <row r="40" spans="1:5" ht="15.75" hidden="1">
      <c r="A40" s="85"/>
      <c r="B40" s="6"/>
      <c r="C40" s="6"/>
      <c r="E40" s="54"/>
    </row>
    <row r="41" spans="1:5" ht="16.5" hidden="1" thickBot="1">
      <c r="A41" s="86" t="s">
        <v>14</v>
      </c>
      <c r="B41" s="6"/>
      <c r="C41" s="6"/>
      <c r="E41" s="54"/>
    </row>
    <row r="42" spans="2:5" ht="16.5" hidden="1" thickBot="1">
      <c r="B42" s="6"/>
      <c r="C42" s="6"/>
      <c r="E42" s="54"/>
    </row>
    <row r="43" spans="1:7" ht="15.75" hidden="1">
      <c r="A43" s="84" t="s">
        <v>15</v>
      </c>
      <c r="B43" s="6"/>
      <c r="C43" s="6"/>
      <c r="E43" s="54"/>
      <c r="F43" s="40"/>
      <c r="G43" s="40"/>
    </row>
    <row r="44" spans="1:7" ht="15.75" hidden="1">
      <c r="A44" s="85" t="s">
        <v>16</v>
      </c>
      <c r="B44" s="77"/>
      <c r="C44" s="6"/>
      <c r="E44" s="54"/>
      <c r="F44" s="40"/>
      <c r="G44" s="40"/>
    </row>
    <row r="45" spans="1:7" ht="16.5" hidden="1" thickBot="1">
      <c r="A45" s="86" t="s">
        <v>17</v>
      </c>
      <c r="B45" s="6"/>
      <c r="C45" s="6"/>
      <c r="E45" s="54"/>
      <c r="F45" s="6"/>
      <c r="G45" s="6"/>
    </row>
    <row r="46" spans="2:7" ht="15.75" hidden="1">
      <c r="B46" s="6"/>
      <c r="C46" s="6"/>
      <c r="E46" s="54"/>
      <c r="F46" s="6">
        <v>1</v>
      </c>
      <c r="G46" s="6"/>
    </row>
    <row r="47" spans="2:7" ht="15.75" hidden="1">
      <c r="B47" s="7" t="s">
        <v>21</v>
      </c>
      <c r="C47" s="6"/>
      <c r="E47" s="54"/>
      <c r="F47" s="6">
        <v>2</v>
      </c>
      <c r="G47" s="6"/>
    </row>
    <row r="48" spans="1:7" ht="15.75" hidden="1">
      <c r="A48" s="88" t="s">
        <v>0</v>
      </c>
      <c r="B48" s="89" t="s">
        <v>18</v>
      </c>
      <c r="C48" s="6"/>
      <c r="E48" s="54"/>
      <c r="F48" s="6">
        <v>3</v>
      </c>
      <c r="G48" s="6"/>
    </row>
    <row r="49" spans="1:7" ht="63" hidden="1">
      <c r="A49" s="88">
        <v>3</v>
      </c>
      <c r="B49" s="39" t="s">
        <v>717</v>
      </c>
      <c r="C49" s="6"/>
      <c r="E49" s="54"/>
      <c r="F49" s="41"/>
      <c r="G49" s="41"/>
    </row>
    <row r="50" spans="1:5" ht="110.25" hidden="1">
      <c r="A50" s="88">
        <v>4</v>
      </c>
      <c r="B50" s="39" t="s">
        <v>689</v>
      </c>
      <c r="C50" s="6"/>
      <c r="E50" s="54"/>
    </row>
    <row r="51" spans="1:5" ht="78.75" hidden="1">
      <c r="A51" s="88">
        <v>5</v>
      </c>
      <c r="B51" s="39" t="s">
        <v>718</v>
      </c>
      <c r="C51" s="6"/>
      <c r="E51" s="54"/>
    </row>
    <row r="52" spans="1:5" ht="78.75" hidden="1">
      <c r="A52" s="88">
        <v>6</v>
      </c>
      <c r="B52" s="39" t="s">
        <v>739</v>
      </c>
      <c r="C52" s="6"/>
      <c r="E52" s="57"/>
    </row>
    <row r="53" spans="1:15" s="6" customFormat="1" ht="15.75" hidden="1">
      <c r="A53" s="76"/>
      <c r="B53" s="7" t="s">
        <v>22</v>
      </c>
      <c r="E53" s="54"/>
      <c r="H53" s="51"/>
      <c r="I53" s="51"/>
      <c r="J53" s="51"/>
      <c r="K53" s="51"/>
      <c r="L53" s="51"/>
      <c r="M53" s="51"/>
      <c r="N53" s="51"/>
      <c r="O53" s="51"/>
    </row>
    <row r="54" spans="1:15" s="6" customFormat="1" ht="15.75" hidden="1">
      <c r="A54" s="88" t="s">
        <v>0</v>
      </c>
      <c r="B54" s="90" t="s">
        <v>5</v>
      </c>
      <c r="E54" s="54"/>
      <c r="H54" s="51"/>
      <c r="I54" s="51"/>
      <c r="J54" s="51"/>
      <c r="K54" s="51"/>
      <c r="L54" s="51"/>
      <c r="M54" s="51"/>
      <c r="N54" s="51"/>
      <c r="O54" s="51"/>
    </row>
    <row r="55" spans="1:15" s="6" customFormat="1" ht="15.75" hidden="1">
      <c r="A55" s="88">
        <v>1</v>
      </c>
      <c r="B55" s="91" t="s">
        <v>4</v>
      </c>
      <c r="E55" s="54"/>
      <c r="H55" s="51"/>
      <c r="I55" s="51"/>
      <c r="J55" s="51"/>
      <c r="K55" s="51"/>
      <c r="L55" s="51"/>
      <c r="M55" s="51"/>
      <c r="N55" s="51"/>
      <c r="O55" s="51"/>
    </row>
    <row r="56" spans="1:15" s="6" customFormat="1" ht="15.75" hidden="1">
      <c r="A56" s="88">
        <v>2</v>
      </c>
      <c r="B56" s="91" t="s">
        <v>7</v>
      </c>
      <c r="E56" s="54"/>
      <c r="H56" s="51"/>
      <c r="I56" s="51"/>
      <c r="J56" s="51"/>
      <c r="K56" s="51"/>
      <c r="L56" s="51"/>
      <c r="M56" s="51"/>
      <c r="N56" s="51"/>
      <c r="O56" s="51"/>
    </row>
    <row r="57" spans="1:15" s="6" customFormat="1" ht="15.75" hidden="1">
      <c r="A57" s="88">
        <v>3</v>
      </c>
      <c r="B57" s="91" t="s">
        <v>6</v>
      </c>
      <c r="E57" s="54"/>
      <c r="H57" s="51"/>
      <c r="I57" s="51"/>
      <c r="J57" s="51"/>
      <c r="K57" s="51"/>
      <c r="L57" s="51"/>
      <c r="M57" s="51"/>
      <c r="N57" s="51"/>
      <c r="O57" s="51"/>
    </row>
    <row r="58" spans="1:15" s="6" customFormat="1" ht="15.75" hidden="1">
      <c r="A58" s="88">
        <v>4</v>
      </c>
      <c r="B58" s="91" t="s">
        <v>8</v>
      </c>
      <c r="E58" s="54"/>
      <c r="H58" s="51"/>
      <c r="I58" s="51"/>
      <c r="J58" s="51"/>
      <c r="K58" s="51"/>
      <c r="L58" s="51"/>
      <c r="M58" s="51"/>
      <c r="N58" s="51"/>
      <c r="O58" s="51"/>
    </row>
    <row r="59" spans="1:15" s="6" customFormat="1" ht="15.75" hidden="1">
      <c r="A59" s="88">
        <v>5</v>
      </c>
      <c r="B59" s="91" t="s">
        <v>9</v>
      </c>
      <c r="E59" s="54"/>
      <c r="H59" s="51"/>
      <c r="I59" s="51"/>
      <c r="J59" s="51"/>
      <c r="K59" s="51"/>
      <c r="L59" s="51"/>
      <c r="M59" s="51"/>
      <c r="N59" s="51"/>
      <c r="O59" s="51"/>
    </row>
    <row r="60" spans="1:15" s="6" customFormat="1" ht="15.75" hidden="1">
      <c r="A60" s="88">
        <v>6</v>
      </c>
      <c r="B60" s="91" t="s">
        <v>10</v>
      </c>
      <c r="E60" s="54"/>
      <c r="H60" s="51"/>
      <c r="I60" s="51"/>
      <c r="J60" s="51"/>
      <c r="K60" s="51"/>
      <c r="L60" s="51"/>
      <c r="M60" s="51"/>
      <c r="N60" s="51"/>
      <c r="O60" s="51"/>
    </row>
    <row r="61" spans="1:15" s="6" customFormat="1" ht="15.75" hidden="1">
      <c r="A61" s="88">
        <v>7</v>
      </c>
      <c r="B61" s="91" t="s">
        <v>11</v>
      </c>
      <c r="E61" s="54"/>
      <c r="H61" s="51"/>
      <c r="I61" s="51"/>
      <c r="J61" s="51"/>
      <c r="K61" s="51"/>
      <c r="L61" s="51"/>
      <c r="M61" s="51"/>
      <c r="N61" s="51"/>
      <c r="O61" s="51"/>
    </row>
    <row r="62" spans="1:15" s="6" customFormat="1" ht="15.75" hidden="1">
      <c r="A62" s="88">
        <v>8</v>
      </c>
      <c r="B62" s="91" t="s">
        <v>12</v>
      </c>
      <c r="E62" s="54"/>
      <c r="H62" s="51"/>
      <c r="I62" s="51"/>
      <c r="J62" s="51"/>
      <c r="K62" s="51"/>
      <c r="L62" s="51"/>
      <c r="M62" s="51"/>
      <c r="N62" s="51"/>
      <c r="O62" s="51"/>
    </row>
    <row r="63" spans="1:15" s="6" customFormat="1" ht="15.75" hidden="1">
      <c r="A63" s="8"/>
      <c r="E63" s="54"/>
      <c r="H63" s="51"/>
      <c r="I63" s="51"/>
      <c r="J63" s="51"/>
      <c r="K63" s="51"/>
      <c r="L63" s="51"/>
      <c r="M63" s="51"/>
      <c r="N63" s="51"/>
      <c r="O63" s="51"/>
    </row>
    <row r="64" spans="1:15" s="6" customFormat="1" ht="15.75" hidden="1">
      <c r="A64" s="76"/>
      <c r="B64" s="7"/>
      <c r="E64" s="54"/>
      <c r="H64" s="51"/>
      <c r="I64" s="51"/>
      <c r="J64" s="51"/>
      <c r="K64" s="51"/>
      <c r="L64" s="51"/>
      <c r="M64" s="51"/>
      <c r="N64" s="51"/>
      <c r="O64" s="51"/>
    </row>
    <row r="65" spans="3:5" ht="15.75" hidden="1">
      <c r="C65" s="6"/>
      <c r="E65" s="54"/>
    </row>
    <row r="66" spans="3:5" ht="15.75" hidden="1">
      <c r="C66" s="6"/>
      <c r="E66" s="54"/>
    </row>
    <row r="67" ht="15.75" hidden="1">
      <c r="E67" s="54"/>
    </row>
    <row r="68" ht="15.75" hidden="1">
      <c r="E68" s="54"/>
    </row>
    <row r="69" ht="15.75" hidden="1">
      <c r="E69" s="54"/>
    </row>
    <row r="70" ht="15.75">
      <c r="E70" s="54"/>
    </row>
  </sheetData>
  <sheetProtection insertRows="0"/>
  <mergeCells count="16">
    <mergeCell ref="G3:G4"/>
    <mergeCell ref="B32:G32"/>
    <mergeCell ref="A1:G1"/>
    <mergeCell ref="A3:A4"/>
    <mergeCell ref="B3:B4"/>
    <mergeCell ref="C3:C4"/>
    <mergeCell ref="D3:D4"/>
    <mergeCell ref="E3:E4"/>
    <mergeCell ref="F3:F4"/>
    <mergeCell ref="A22:F22"/>
    <mergeCell ref="A6:A9"/>
    <mergeCell ref="A11:A15"/>
    <mergeCell ref="A17:A20"/>
    <mergeCell ref="A16:F16"/>
    <mergeCell ref="A10:F10"/>
    <mergeCell ref="A21:F21"/>
  </mergeCells>
  <dataValidations count="4">
    <dataValidation type="textLength" operator="greaterThan" allowBlank="1" showInputMessage="1" showErrorMessage="1" sqref="C6:C9 C11:C15 C17:C20">
      <formula1>2</formula1>
    </dataValidation>
    <dataValidation type="decimal" operator="greaterThan" allowBlank="1" showInputMessage="1" showErrorMessage="1" error="Въведете число." sqref="D17:D20 D11:D15 F17:F20 D6:D9 F6:F9 F11:F15">
      <formula1>0</formula1>
    </dataValidation>
    <dataValidation type="list" allowBlank="1" showInputMessage="1" showErrorMessage="1" error="Изберете от падащото меню." sqref="B11:B15 B17:B20 B6:B9">
      <formula1>$B$49:$B$52</formula1>
    </dataValidation>
    <dataValidation type="list" allowBlank="1" showInputMessage="1" showErrorMessage="1" error="Изберете от падащото меню." sqref="E6:E9 E11:E15 E17:E20">
      <formula1>"бр."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2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H27"/>
  <sheetViews>
    <sheetView showGridLines="0" tabSelected="1" zoomScale="90" zoomScaleNormal="90" zoomScalePageLayoutView="0" workbookViewId="0" topLeftCell="A7">
      <selection activeCell="G26" sqref="G26"/>
    </sheetView>
  </sheetViews>
  <sheetFormatPr defaultColWidth="9.140625" defaultRowHeight="15"/>
  <cols>
    <col min="1" max="1" width="2.57421875" style="38" customWidth="1"/>
    <col min="2" max="3" width="18.8515625" style="38" customWidth="1"/>
    <col min="4" max="6" width="39.7109375" style="38" customWidth="1"/>
    <col min="7" max="7" width="33.57421875" style="38" customWidth="1"/>
    <col min="8" max="16384" width="9.140625" style="38" customWidth="1"/>
  </cols>
  <sheetData>
    <row r="1" spans="2:7" ht="182.25" customHeight="1">
      <c r="B1" s="435" t="s">
        <v>686</v>
      </c>
      <c r="C1" s="435"/>
      <c r="D1" s="436"/>
      <c r="E1" s="436"/>
      <c r="F1" s="436"/>
      <c r="G1" s="436"/>
    </row>
    <row r="2" ht="16.5" thickBot="1"/>
    <row r="3" spans="2:7" ht="43.5" customHeight="1" thickBot="1">
      <c r="B3" s="496" t="s">
        <v>685</v>
      </c>
      <c r="C3" s="497"/>
      <c r="D3" s="497"/>
      <c r="E3" s="497"/>
      <c r="F3" s="498"/>
      <c r="G3" s="279" t="s">
        <v>17</v>
      </c>
    </row>
    <row r="4" ht="16.5" thickBot="1"/>
    <row r="5" spans="2:8" ht="32.25" thickBot="1">
      <c r="B5" s="173" t="s">
        <v>548</v>
      </c>
      <c r="C5" s="174"/>
      <c r="D5" s="175" t="s">
        <v>609</v>
      </c>
      <c r="E5" s="175" t="s">
        <v>610</v>
      </c>
      <c r="F5" s="175" t="s">
        <v>611</v>
      </c>
      <c r="G5" s="176" t="s">
        <v>695</v>
      </c>
      <c r="H5" s="42"/>
    </row>
    <row r="6" spans="2:8" ht="15.75">
      <c r="B6" s="488">
        <v>1</v>
      </c>
      <c r="C6" s="170" t="s">
        <v>602</v>
      </c>
      <c r="D6" s="177">
        <f>'I.Текущи разходи'!I18</f>
        <v>0</v>
      </c>
      <c r="E6" s="484">
        <f>'II.Разходи за популяризиране'!E27:G27</f>
        <v>0</v>
      </c>
      <c r="F6" s="484">
        <f>'III.Преки разходи'!G10</f>
        <v>0</v>
      </c>
      <c r="G6" s="484">
        <f>SUM(D6+D7+E6+F6)</f>
        <v>0</v>
      </c>
      <c r="H6" s="42"/>
    </row>
    <row r="7" spans="2:8" ht="16.5" thickBot="1">
      <c r="B7" s="489"/>
      <c r="C7" s="171" t="s">
        <v>603</v>
      </c>
      <c r="D7" s="178">
        <f>'I.Текущи разходи'!I19</f>
        <v>0</v>
      </c>
      <c r="E7" s="485"/>
      <c r="F7" s="485"/>
      <c r="G7" s="485"/>
      <c r="H7" s="42"/>
    </row>
    <row r="8" spans="2:8" ht="15.75">
      <c r="B8" s="488">
        <v>2</v>
      </c>
      <c r="C8" s="170" t="s">
        <v>602</v>
      </c>
      <c r="D8" s="177">
        <f>'I.Текущи разходи'!L18</f>
        <v>0</v>
      </c>
      <c r="E8" s="484">
        <f>SUBTOTAL(9,'II.Разходи за популяризиране'!H27:J27)</f>
        <v>0</v>
      </c>
      <c r="F8" s="484">
        <f>'III.Преки разходи'!G16</f>
        <v>0</v>
      </c>
      <c r="G8" s="484">
        <f>D8+D9+E8+F8</f>
        <v>0</v>
      </c>
      <c r="H8" s="42"/>
    </row>
    <row r="9" spans="2:8" ht="16.5" thickBot="1">
      <c r="B9" s="489"/>
      <c r="C9" s="171" t="s">
        <v>603</v>
      </c>
      <c r="D9" s="178">
        <f>'I.Текущи разходи'!L19</f>
        <v>0</v>
      </c>
      <c r="E9" s="485"/>
      <c r="F9" s="485"/>
      <c r="G9" s="485"/>
      <c r="H9" s="42"/>
    </row>
    <row r="10" spans="2:8" ht="15.75">
      <c r="B10" s="488">
        <v>3</v>
      </c>
      <c r="C10" s="170" t="s">
        <v>602</v>
      </c>
      <c r="D10" s="177">
        <f>'I.Текущи разходи'!O18</f>
        <v>0</v>
      </c>
      <c r="E10" s="484">
        <f>SUBTOTAL(9,'II.Разходи за популяризиране'!K27:M27)</f>
        <v>0</v>
      </c>
      <c r="F10" s="484">
        <f>'III.Преки разходи'!G21</f>
        <v>0</v>
      </c>
      <c r="G10" s="494">
        <f>D10+D11+E10+F10</f>
        <v>0</v>
      </c>
      <c r="H10" s="42"/>
    </row>
    <row r="11" spans="2:8" ht="16.5" thickBot="1">
      <c r="B11" s="489"/>
      <c r="C11" s="172" t="s">
        <v>603</v>
      </c>
      <c r="D11" s="179">
        <f>'I.Текущи разходи'!O19</f>
        <v>0</v>
      </c>
      <c r="E11" s="485"/>
      <c r="F11" s="485"/>
      <c r="G11" s="495"/>
      <c r="H11" s="42"/>
    </row>
    <row r="12" spans="2:8" ht="16.5" thickBot="1">
      <c r="B12" s="490" t="s">
        <v>608</v>
      </c>
      <c r="C12" s="491"/>
      <c r="D12" s="491"/>
      <c r="E12" s="491"/>
      <c r="F12" s="190">
        <f>'III.Преки разходи'!G22</f>
        <v>0</v>
      </c>
      <c r="G12" s="191">
        <f>F12</f>
        <v>0</v>
      </c>
      <c r="H12" s="42"/>
    </row>
    <row r="13" spans="2:8" ht="32.25" thickBot="1">
      <c r="B13" s="173" t="s">
        <v>548</v>
      </c>
      <c r="C13" s="174"/>
      <c r="D13" s="175" t="s">
        <v>612</v>
      </c>
      <c r="E13" s="175" t="s">
        <v>613</v>
      </c>
      <c r="F13" s="175" t="s">
        <v>614</v>
      </c>
      <c r="G13" s="176" t="s">
        <v>694</v>
      </c>
      <c r="H13" s="42"/>
    </row>
    <row r="14" spans="2:8" ht="15.75">
      <c r="B14" s="488">
        <v>1</v>
      </c>
      <c r="C14" s="170" t="s">
        <v>602</v>
      </c>
      <c r="D14" s="177">
        <f>IF($G$3="ДА",D6,"")</f>
      </c>
      <c r="E14" s="484">
        <f>+IF($G$3="ДА",E6*1.2,"")</f>
      </c>
      <c r="F14" s="484">
        <f>+IF($G$3="ДА",F6*1.2,"")</f>
      </c>
      <c r="G14" s="486">
        <f>IF($G$3="НЕ","",D14+D15+E14+F14)</f>
      </c>
      <c r="H14" s="42"/>
    </row>
    <row r="15" spans="2:8" ht="16.5" thickBot="1">
      <c r="B15" s="489"/>
      <c r="C15" s="171" t="s">
        <v>603</v>
      </c>
      <c r="D15" s="178">
        <f>+IF($G$3="ДА",D7*1.2,"")</f>
      </c>
      <c r="E15" s="485"/>
      <c r="F15" s="485"/>
      <c r="G15" s="487"/>
      <c r="H15" s="42"/>
    </row>
    <row r="16" spans="2:8" ht="15.75">
      <c r="B16" s="488">
        <v>2</v>
      </c>
      <c r="C16" s="170" t="s">
        <v>602</v>
      </c>
      <c r="D16" s="177">
        <f>IF($G$3="ДА",D8,"")</f>
      </c>
      <c r="E16" s="484">
        <f>+IF($G$3="ДА",E8*1.2,"")</f>
      </c>
      <c r="F16" s="484">
        <f>+IF($G$3="ДА",F8*1.2,"")</f>
      </c>
      <c r="G16" s="486">
        <f>IF($G$3="НЕ","",D16+D17+E16+F16)</f>
      </c>
      <c r="H16" s="42"/>
    </row>
    <row r="17" spans="2:8" ht="16.5" thickBot="1">
      <c r="B17" s="489"/>
      <c r="C17" s="171" t="s">
        <v>603</v>
      </c>
      <c r="D17" s="178">
        <f>+IF($G$3="ДА",D9*1.2,"")</f>
      </c>
      <c r="E17" s="485"/>
      <c r="F17" s="485"/>
      <c r="G17" s="487"/>
      <c r="H17" s="42"/>
    </row>
    <row r="18" spans="2:8" ht="15.75">
      <c r="B18" s="488">
        <v>3</v>
      </c>
      <c r="C18" s="170" t="s">
        <v>602</v>
      </c>
      <c r="D18" s="177">
        <f>IF($G$3="ДА",D10,"")</f>
      </c>
      <c r="E18" s="484">
        <f>+IF($G$3="ДА",E10*1.2,"")</f>
      </c>
      <c r="F18" s="484">
        <f>+IF($G$3="ДА",F10*1.2,"")</f>
      </c>
      <c r="G18" s="486">
        <f>IF($G$3="НЕ","",D18+D19+E18+F18)</f>
      </c>
      <c r="H18" s="42"/>
    </row>
    <row r="19" spans="2:8" ht="16.5" thickBot="1">
      <c r="B19" s="489"/>
      <c r="C19" s="172" t="s">
        <v>603</v>
      </c>
      <c r="D19" s="179">
        <f>+IF($G$3="ДА",D11*1.2,"")</f>
      </c>
      <c r="E19" s="485"/>
      <c r="F19" s="485"/>
      <c r="G19" s="487"/>
      <c r="H19" s="42"/>
    </row>
    <row r="20" spans="2:8" ht="16.5" thickBot="1">
      <c r="B20" s="492" t="s">
        <v>607</v>
      </c>
      <c r="C20" s="493"/>
      <c r="D20" s="493"/>
      <c r="E20" s="493"/>
      <c r="F20" s="180">
        <f>+IF($G$3="ДА",F12*1.2,"")</f>
      </c>
      <c r="G20" s="189">
        <f>IF($G$3="НЕ","",F20)</f>
      </c>
      <c r="H20" s="42"/>
    </row>
    <row r="21" spans="2:7" ht="32.25" thickBot="1">
      <c r="B21" s="181" t="s">
        <v>558</v>
      </c>
      <c r="C21" s="182"/>
      <c r="D21" s="183">
        <f>+IF($G$3="ДА",SUM(D14:D19),SUM(D6:D11))</f>
        <v>0</v>
      </c>
      <c r="E21" s="183">
        <f>+IF($G$3="ДА",SUM(E14:E19),SUM(E6:E11))</f>
        <v>0</v>
      </c>
      <c r="F21" s="183">
        <f>+IF($G$3="ДА",SUM(F14:F19),SUM(F6:F11))</f>
        <v>0</v>
      </c>
      <c r="G21" s="184">
        <f>+IF($G$3="ДА",SUM(G14:G19),SUM(G6:G11))</f>
        <v>0</v>
      </c>
    </row>
    <row r="22" spans="2:7" s="43" customFormat="1" ht="32.25" thickBot="1">
      <c r="B22" s="185" t="s">
        <v>559</v>
      </c>
      <c r="C22" s="186"/>
      <c r="D22" s="187">
        <f>+D21*50%</f>
        <v>0</v>
      </c>
      <c r="E22" s="187">
        <f>+E21*50%</f>
        <v>0</v>
      </c>
      <c r="F22" s="187">
        <f>+F21*50%</f>
        <v>0</v>
      </c>
      <c r="G22" s="188">
        <f>+SUM(D22:F22)</f>
        <v>0</v>
      </c>
    </row>
    <row r="23" spans="2:7" ht="15.75">
      <c r="B23" s="43"/>
      <c r="C23" s="43"/>
      <c r="D23" s="483" t="str">
        <f>+IF(AND(G3&lt;&gt;"не",OR(D6&gt;68453,D8&gt;68453,D10&gt;68453,)),"Има заявени текущи разходи, които са по-големи от допустимите!","Заявени текущи разходи са в границите на допустимите стойности")</f>
        <v>Заявени текущи разходи са в границите на допустимите стойности</v>
      </c>
      <c r="E23" s="483"/>
      <c r="F23" s="483"/>
      <c r="G23" s="44"/>
    </row>
    <row r="24" spans="2:7" ht="15.75">
      <c r="B24" s="43"/>
      <c r="C24" s="43"/>
      <c r="D24" s="483" t="str">
        <f>+IF(AND(G3&lt;&gt;"ДА",OR(D7&gt;68453,D9&gt;68453,D11&gt;68453,)),"Има заявени текущи разходи, които са по-големи от допустимите!","Заявени текущи разходи са в границите на допустимите стойности")</f>
        <v>Заявени текущи разходи са в границите на допустимите стойности</v>
      </c>
      <c r="E24" s="483"/>
      <c r="F24" s="483"/>
      <c r="G24" s="44"/>
    </row>
    <row r="25" ht="15.75">
      <c r="D25" s="44"/>
    </row>
    <row r="26" ht="15.75">
      <c r="D26" s="44"/>
    </row>
    <row r="27" ht="15.75">
      <c r="D27" s="44"/>
    </row>
  </sheetData>
  <sheetProtection/>
  <mergeCells count="30">
    <mergeCell ref="B1:G1"/>
    <mergeCell ref="B3:F3"/>
    <mergeCell ref="E6:E7"/>
    <mergeCell ref="F6:F7"/>
    <mergeCell ref="G6:G7"/>
    <mergeCell ref="E8:E9"/>
    <mergeCell ref="F8:F9"/>
    <mergeCell ref="F10:F11"/>
    <mergeCell ref="G8:G9"/>
    <mergeCell ref="G10:G11"/>
    <mergeCell ref="B6:B7"/>
    <mergeCell ref="B8:B9"/>
    <mergeCell ref="B10:B11"/>
    <mergeCell ref="E10:E11"/>
    <mergeCell ref="B16:B17"/>
    <mergeCell ref="B18:B19"/>
    <mergeCell ref="B12:E12"/>
    <mergeCell ref="B20:E20"/>
    <mergeCell ref="E14:E15"/>
    <mergeCell ref="E16:E17"/>
    <mergeCell ref="E18:E19"/>
    <mergeCell ref="B14:B15"/>
    <mergeCell ref="D24:F24"/>
    <mergeCell ref="F14:F15"/>
    <mergeCell ref="F16:F17"/>
    <mergeCell ref="F18:F19"/>
    <mergeCell ref="G14:G15"/>
    <mergeCell ref="G16:G17"/>
    <mergeCell ref="G18:G19"/>
    <mergeCell ref="D23:F23"/>
  </mergeCells>
  <conditionalFormatting sqref="D6:D11">
    <cfRule type="cellIs" priority="9" dxfId="3" operator="greaterThan" stopIfTrue="1">
      <formula>68453</formula>
    </cfRule>
  </conditionalFormatting>
  <conditionalFormatting sqref="G21">
    <cfRule type="cellIs" priority="4" dxfId="0" operator="greaterThan" stopIfTrue="1">
      <formula>880110</formula>
    </cfRule>
  </conditionalFormatting>
  <dataValidations count="3">
    <dataValidation type="list" allowBlank="1" showInputMessage="1" showErrorMessage="1" sqref="G3">
      <formula1>"ДА, НЕ"</formula1>
    </dataValidation>
    <dataValidation type="list" allowBlank="1" showInputMessage="1" showErrorMessage="1" sqref="G2 G4">
      <formula1>"50%, 60%"</formula1>
    </dataValidation>
    <dataValidation allowBlank="1" showInputMessage="1" showErrorMessage="1" error="Заявени са текущи разходи, които са по-големи от допустимите!" sqref="D14:D19"/>
  </dataValidations>
  <printOptions/>
  <pageMargins left="0.7" right="0.7" top="0.75" bottom="0.75" header="0.3" footer="0.3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D22"/>
  <sheetViews>
    <sheetView zoomScalePageLayoutView="0" workbookViewId="0" topLeftCell="A7">
      <selection activeCell="A12" sqref="A12:AD12"/>
    </sheetView>
  </sheetViews>
  <sheetFormatPr defaultColWidth="9.140625" defaultRowHeight="15"/>
  <cols>
    <col min="1" max="1" width="2.28125" style="0" customWidth="1"/>
    <col min="2" max="2" width="2.57421875" style="0" customWidth="1"/>
    <col min="3" max="3" width="2.8515625" style="0" customWidth="1"/>
    <col min="4" max="4" width="3.00390625" style="0" customWidth="1"/>
    <col min="5" max="5" width="3.140625" style="0" customWidth="1"/>
    <col min="6" max="6" width="3.421875" style="0" customWidth="1"/>
    <col min="7" max="7" width="3.7109375" style="0" customWidth="1"/>
    <col min="8" max="8" width="3.28125" style="0" customWidth="1"/>
    <col min="9" max="9" width="2.421875" style="0" customWidth="1"/>
    <col min="10" max="10" width="3.00390625" style="0" customWidth="1"/>
    <col min="11" max="11" width="2.8515625" style="0" customWidth="1"/>
    <col min="12" max="12" width="3.140625" style="0" customWidth="1"/>
    <col min="13" max="13" width="3.57421875" style="0" customWidth="1"/>
    <col min="14" max="14" width="2.00390625" style="0" customWidth="1"/>
    <col min="15" max="15" width="2.7109375" style="0" customWidth="1"/>
    <col min="16" max="16" width="3.140625" style="0" customWidth="1"/>
    <col min="17" max="17" width="3.7109375" style="0" customWidth="1"/>
    <col min="18" max="18" width="2.421875" style="0" customWidth="1"/>
    <col min="19" max="19" width="3.140625" style="0" customWidth="1"/>
    <col min="20" max="20" width="2.421875" style="0" customWidth="1"/>
    <col min="21" max="21" width="3.7109375" style="0" customWidth="1"/>
    <col min="22" max="22" width="3.8515625" style="0" customWidth="1"/>
    <col min="23" max="23" width="3.00390625" style="0" customWidth="1"/>
    <col min="24" max="24" width="3.7109375" style="0" customWidth="1"/>
    <col min="25" max="25" width="2.28125" style="0" customWidth="1"/>
    <col min="26" max="26" width="4.140625" style="0" customWidth="1"/>
    <col min="27" max="27" width="3.57421875" style="0" customWidth="1"/>
    <col min="28" max="28" width="4.421875" style="0" customWidth="1"/>
    <col min="29" max="29" width="4.7109375" style="0" customWidth="1"/>
    <col min="30" max="30" width="4.00390625" style="0" customWidth="1"/>
  </cols>
  <sheetData>
    <row r="1" spans="1:30" ht="15.75">
      <c r="A1" s="192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266" t="s">
        <v>672</v>
      </c>
    </row>
    <row r="2" spans="1:30" ht="15.75">
      <c r="A2" s="194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6"/>
    </row>
    <row r="3" spans="1:30" ht="19.5">
      <c r="A3" s="303" t="s">
        <v>615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5"/>
    </row>
    <row r="4" spans="1:30" ht="19.5">
      <c r="A4" s="197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9"/>
    </row>
    <row r="5" spans="1:30" ht="23.25">
      <c r="A5" s="306" t="s">
        <v>616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8"/>
    </row>
    <row r="6" spans="1:30" ht="23.25">
      <c r="A6" s="200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2"/>
    </row>
    <row r="7" spans="1:30" ht="32.25" customHeight="1">
      <c r="A7" s="309" t="s">
        <v>681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1"/>
    </row>
    <row r="8" spans="1:30" ht="16.5" thickBot="1">
      <c r="A8" s="203"/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5"/>
    </row>
    <row r="9" spans="1:30" ht="21.75" thickBot="1" thickTop="1">
      <c r="A9" s="312"/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4"/>
    </row>
    <row r="10" spans="1:30" ht="15.75" thickTop="1">
      <c r="A10" s="315" t="s">
        <v>617</v>
      </c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7"/>
    </row>
    <row r="11" spans="1:30" ht="15.75">
      <c r="A11" s="206"/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8"/>
    </row>
    <row r="12" spans="1:30" ht="29.25" customHeight="1">
      <c r="A12" s="309" t="s">
        <v>618</v>
      </c>
      <c r="B12" s="310"/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  <c r="AC12" s="310"/>
      <c r="AD12" s="311"/>
    </row>
    <row r="13" spans="1:30" ht="22.5" customHeight="1">
      <c r="A13" s="209"/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1"/>
    </row>
    <row r="14" spans="1:30" ht="15.75">
      <c r="A14" s="294"/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6"/>
    </row>
    <row r="15" spans="1:30" ht="15.75">
      <c r="A15" s="297" t="s">
        <v>619</v>
      </c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8"/>
      <c r="AD15" s="299"/>
    </row>
    <row r="16" spans="1:30" ht="34.5" customHeight="1">
      <c r="A16" s="300" t="s">
        <v>620</v>
      </c>
      <c r="B16" s="301"/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2"/>
    </row>
    <row r="17" spans="1:30" ht="15.75">
      <c r="A17" s="212"/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4"/>
    </row>
    <row r="18" spans="1:30" ht="15">
      <c r="A18" s="215"/>
      <c r="B18" s="216"/>
      <c r="C18" s="216"/>
      <c r="D18" s="216"/>
      <c r="E18" s="216"/>
      <c r="F18" s="216"/>
      <c r="G18" s="216"/>
      <c r="H18" s="216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8"/>
    </row>
    <row r="19" spans="1:8" ht="15">
      <c r="A19" s="219"/>
      <c r="B19" s="219"/>
      <c r="C19" s="219"/>
      <c r="D19" s="219"/>
      <c r="E19" s="219"/>
      <c r="F19" s="219"/>
      <c r="G19" s="219"/>
      <c r="H19" s="219"/>
    </row>
    <row r="20" spans="1:8" ht="15">
      <c r="A20" s="219"/>
      <c r="B20" s="219"/>
      <c r="C20" s="219"/>
      <c r="D20" s="219"/>
      <c r="E20" s="219"/>
      <c r="F20" s="219"/>
      <c r="G20" s="219"/>
      <c r="H20" s="219"/>
    </row>
    <row r="21" spans="1:8" ht="15">
      <c r="A21" s="219"/>
      <c r="B21" s="219"/>
      <c r="C21" s="219"/>
      <c r="D21" s="219"/>
      <c r="E21" s="219"/>
      <c r="F21" s="219"/>
      <c r="G21" s="219"/>
      <c r="H21" s="219"/>
    </row>
    <row r="22" spans="1:8" ht="15">
      <c r="A22" s="219"/>
      <c r="B22" s="219"/>
      <c r="C22" s="219"/>
      <c r="D22" s="219"/>
      <c r="E22" s="219"/>
      <c r="F22" s="219"/>
      <c r="G22" s="219"/>
      <c r="H22" s="219"/>
    </row>
  </sheetData>
  <sheetProtection/>
  <mergeCells count="9">
    <mergeCell ref="A14:AD14"/>
    <mergeCell ref="A15:AD15"/>
    <mergeCell ref="A16:AD16"/>
    <mergeCell ref="A3:AD3"/>
    <mergeCell ref="A5:AD5"/>
    <mergeCell ref="A7:AD7"/>
    <mergeCell ref="A9:AD9"/>
    <mergeCell ref="A10:AD10"/>
    <mergeCell ref="A12:A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F22"/>
  <sheetViews>
    <sheetView zoomScalePageLayoutView="0" workbookViewId="0" topLeftCell="A4">
      <selection activeCell="C5" sqref="C5"/>
    </sheetView>
  </sheetViews>
  <sheetFormatPr defaultColWidth="9.140625" defaultRowHeight="15"/>
  <cols>
    <col min="1" max="1" width="67.00390625" style="0" customWidth="1"/>
    <col min="2" max="2" width="25.57421875" style="0" customWidth="1"/>
    <col min="3" max="3" width="24.57421875" style="0" customWidth="1"/>
    <col min="4" max="4" width="39.140625" style="0" customWidth="1"/>
    <col min="5" max="5" width="0.2890625" style="0" customWidth="1"/>
    <col min="6" max="6" width="50.7109375" style="0" customWidth="1"/>
  </cols>
  <sheetData>
    <row r="1" spans="1:2" ht="16.5" thickBot="1">
      <c r="A1" s="318" t="s">
        <v>590</v>
      </c>
      <c r="B1" s="319"/>
    </row>
    <row r="2" spans="1:5" ht="36.75" customHeight="1">
      <c r="A2" s="318" t="s">
        <v>621</v>
      </c>
      <c r="B2" s="319"/>
      <c r="C2" s="220"/>
      <c r="D2" s="220"/>
      <c r="E2" s="220"/>
    </row>
    <row r="3" spans="1:6" ht="51.75" customHeight="1">
      <c r="A3" s="264" t="s">
        <v>736</v>
      </c>
      <c r="B3" s="265"/>
      <c r="C3" s="220"/>
      <c r="D3" s="220"/>
      <c r="E3" s="220"/>
      <c r="F3" s="219"/>
    </row>
    <row r="4" spans="1:6" ht="35.25" customHeight="1">
      <c r="A4" s="221" t="s">
        <v>722</v>
      </c>
      <c r="B4" s="222"/>
      <c r="C4" s="220"/>
      <c r="D4" s="220"/>
      <c r="E4" s="220"/>
      <c r="F4" s="219"/>
    </row>
    <row r="5" spans="1:5" ht="35.25" customHeight="1">
      <c r="A5" s="221" t="s">
        <v>735</v>
      </c>
      <c r="B5" s="223"/>
      <c r="C5" s="220"/>
      <c r="D5" s="220"/>
      <c r="E5" s="220"/>
    </row>
    <row r="6" spans="1:5" ht="24.75" customHeight="1">
      <c r="A6" s="221" t="s">
        <v>622</v>
      </c>
      <c r="B6" s="222"/>
      <c r="C6" s="220"/>
      <c r="D6" s="220"/>
      <c r="E6" s="220"/>
    </row>
    <row r="7" spans="1:5" ht="15.75">
      <c r="A7" s="220"/>
      <c r="B7" s="220"/>
      <c r="C7" s="220"/>
      <c r="D7" s="220"/>
      <c r="E7" s="220"/>
    </row>
    <row r="8" spans="1:5" ht="15.75">
      <c r="A8" s="220"/>
      <c r="B8" s="220"/>
      <c r="C8" s="220"/>
      <c r="D8" s="220"/>
      <c r="E8" s="220"/>
    </row>
    <row r="9" spans="1:5" s="225" customFormat="1" ht="129" customHeight="1">
      <c r="A9" s="224" t="s">
        <v>623</v>
      </c>
      <c r="B9" s="224" t="s">
        <v>624</v>
      </c>
      <c r="C9" s="224" t="s">
        <v>625</v>
      </c>
      <c r="D9" s="320" t="s">
        <v>723</v>
      </c>
      <c r="E9" s="321"/>
    </row>
    <row r="10" spans="1:5" ht="15.75">
      <c r="A10" s="226"/>
      <c r="B10" s="226"/>
      <c r="C10" s="226"/>
      <c r="D10" s="226"/>
      <c r="E10" s="226"/>
    </row>
    <row r="11" spans="1:5" ht="15.75">
      <c r="A11" s="226"/>
      <c r="B11" s="226"/>
      <c r="C11" s="226"/>
      <c r="D11" s="226"/>
      <c r="E11" s="226"/>
    </row>
    <row r="12" spans="1:5" ht="15.75">
      <c r="A12" s="226"/>
      <c r="B12" s="226"/>
      <c r="C12" s="226"/>
      <c r="D12" s="226"/>
      <c r="E12" s="226"/>
    </row>
    <row r="13" spans="1:5" ht="15.75">
      <c r="A13" s="226"/>
      <c r="B13" s="226"/>
      <c r="C13" s="226"/>
      <c r="D13" s="226"/>
      <c r="E13" s="226"/>
    </row>
    <row r="14" spans="1:5" ht="15.75">
      <c r="A14" s="226"/>
      <c r="B14" s="226"/>
      <c r="C14" s="226"/>
      <c r="D14" s="226"/>
      <c r="E14" s="226"/>
    </row>
    <row r="15" spans="1:5" ht="15.75">
      <c r="A15" s="226"/>
      <c r="B15" s="226"/>
      <c r="C15" s="226"/>
      <c r="D15" s="226"/>
      <c r="E15" s="226"/>
    </row>
    <row r="16" spans="1:5" ht="15.75">
      <c r="A16" s="226"/>
      <c r="B16" s="226"/>
      <c r="C16" s="226"/>
      <c r="D16" s="226"/>
      <c r="E16" s="226"/>
    </row>
    <row r="17" spans="1:5" ht="15.75">
      <c r="A17" s="226"/>
      <c r="B17" s="226"/>
      <c r="C17" s="226"/>
      <c r="D17" s="226"/>
      <c r="E17" s="226"/>
    </row>
    <row r="18" spans="1:5" ht="15.75">
      <c r="A18" s="226"/>
      <c r="B18" s="226"/>
      <c r="C18" s="226"/>
      <c r="D18" s="226"/>
      <c r="E18" s="226"/>
    </row>
    <row r="19" spans="1:5" ht="15.75">
      <c r="A19" s="226"/>
      <c r="B19" s="226"/>
      <c r="C19" s="226"/>
      <c r="D19" s="226"/>
      <c r="E19" s="226"/>
    </row>
    <row r="20" spans="1:5" ht="15.75">
      <c r="A20" s="226"/>
      <c r="B20" s="226"/>
      <c r="C20" s="226"/>
      <c r="D20" s="226"/>
      <c r="E20" s="226"/>
    </row>
    <row r="21" spans="1:5" ht="15.75">
      <c r="A21" s="226"/>
      <c r="B21" s="226"/>
      <c r="C21" s="226"/>
      <c r="D21" s="226"/>
      <c r="E21" s="226"/>
    </row>
    <row r="22" spans="1:4" ht="15.75">
      <c r="A22" s="226"/>
      <c r="B22" s="226"/>
      <c r="C22" s="226"/>
      <c r="D22" s="226"/>
    </row>
  </sheetData>
  <sheetProtection/>
  <mergeCells count="3">
    <mergeCell ref="A2:B2"/>
    <mergeCell ref="D9:E9"/>
    <mergeCell ref="A1:B1"/>
  </mergeCells>
  <dataValidations count="1">
    <dataValidation showInputMessage="1" showErrorMessage="1" sqref="B3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G42"/>
  <sheetViews>
    <sheetView zoomScalePageLayoutView="0" workbookViewId="0" topLeftCell="A1">
      <selection activeCell="A2" sqref="A2:G2"/>
    </sheetView>
  </sheetViews>
  <sheetFormatPr defaultColWidth="9.140625" defaultRowHeight="15"/>
  <cols>
    <col min="1" max="1" width="6.57421875" style="0" customWidth="1"/>
    <col min="2" max="2" width="26.00390625" style="0" customWidth="1"/>
    <col min="3" max="3" width="18.7109375" style="0" customWidth="1"/>
    <col min="4" max="4" width="10.00390625" style="0" customWidth="1"/>
    <col min="5" max="5" width="23.00390625" style="0" customWidth="1"/>
    <col min="6" max="6" width="17.28125" style="0" customWidth="1"/>
    <col min="7" max="7" width="21.00390625" style="0" customWidth="1"/>
  </cols>
  <sheetData>
    <row r="1" spans="1:7" ht="24.75" customHeight="1">
      <c r="A1" s="340" t="s">
        <v>626</v>
      </c>
      <c r="B1" s="340"/>
      <c r="C1" s="340"/>
      <c r="D1" s="340"/>
      <c r="E1" s="340"/>
      <c r="F1" s="340"/>
      <c r="G1" s="340"/>
    </row>
    <row r="2" spans="1:7" ht="30" customHeight="1">
      <c r="A2" s="330" t="s">
        <v>724</v>
      </c>
      <c r="B2" s="330"/>
      <c r="C2" s="330"/>
      <c r="D2" s="330"/>
      <c r="E2" s="330"/>
      <c r="F2" s="330"/>
      <c r="G2" s="330"/>
    </row>
    <row r="3" spans="1:7" ht="94.5">
      <c r="A3" s="224" t="s">
        <v>0</v>
      </c>
      <c r="B3" s="334" t="s">
        <v>737</v>
      </c>
      <c r="C3" s="334"/>
      <c r="D3" s="224" t="s">
        <v>627</v>
      </c>
      <c r="E3" s="224" t="s">
        <v>628</v>
      </c>
      <c r="F3" s="224" t="s">
        <v>629</v>
      </c>
      <c r="G3" s="224" t="s">
        <v>630</v>
      </c>
    </row>
    <row r="4" spans="1:7" ht="15.75">
      <c r="A4" s="224">
        <v>1</v>
      </c>
      <c r="B4" s="334">
        <v>2</v>
      </c>
      <c r="C4" s="334"/>
      <c r="D4" s="224">
        <v>3</v>
      </c>
      <c r="E4" s="224">
        <v>4</v>
      </c>
      <c r="F4" s="224">
        <v>5</v>
      </c>
      <c r="G4" s="224">
        <v>6</v>
      </c>
    </row>
    <row r="5" spans="1:7" ht="15.75" customHeight="1">
      <c r="A5" s="341" t="s">
        <v>631</v>
      </c>
      <c r="B5" s="341"/>
      <c r="C5" s="341"/>
      <c r="D5" s="341"/>
      <c r="E5" s="341"/>
      <c r="F5" s="341"/>
      <c r="G5" s="341"/>
    </row>
    <row r="6" spans="1:7" ht="15.75">
      <c r="A6" s="334">
        <v>1</v>
      </c>
      <c r="B6" s="335"/>
      <c r="C6" s="335"/>
      <c r="D6" s="280">
        <v>1</v>
      </c>
      <c r="E6" s="227"/>
      <c r="F6" s="227"/>
      <c r="G6" s="227"/>
    </row>
    <row r="7" spans="1:7" ht="15.75">
      <c r="A7" s="334"/>
      <c r="B7" s="335"/>
      <c r="C7" s="335"/>
      <c r="D7" s="280">
        <v>2</v>
      </c>
      <c r="E7" s="227"/>
      <c r="F7" s="227"/>
      <c r="G7" s="227"/>
    </row>
    <row r="8" spans="1:7" ht="15.75">
      <c r="A8" s="334"/>
      <c r="B8" s="335"/>
      <c r="C8" s="335"/>
      <c r="D8" s="280" t="s">
        <v>632</v>
      </c>
      <c r="E8" s="227"/>
      <c r="F8" s="227"/>
      <c r="G8" s="227"/>
    </row>
    <row r="9" spans="1:7" ht="15.75">
      <c r="A9" s="334">
        <v>2</v>
      </c>
      <c r="B9" s="335"/>
      <c r="C9" s="335"/>
      <c r="D9" s="280">
        <v>1</v>
      </c>
      <c r="E9" s="227"/>
      <c r="F9" s="227"/>
      <c r="G9" s="227"/>
    </row>
    <row r="10" spans="1:7" ht="15.75">
      <c r="A10" s="334"/>
      <c r="B10" s="335"/>
      <c r="C10" s="335"/>
      <c r="D10" s="280">
        <v>2</v>
      </c>
      <c r="E10" s="227"/>
      <c r="F10" s="227"/>
      <c r="G10" s="227"/>
    </row>
    <row r="11" spans="1:7" ht="15.75">
      <c r="A11" s="334"/>
      <c r="B11" s="335"/>
      <c r="C11" s="335"/>
      <c r="D11" s="280" t="s">
        <v>632</v>
      </c>
      <c r="E11" s="227"/>
      <c r="F11" s="227"/>
      <c r="G11" s="227"/>
    </row>
    <row r="12" spans="1:7" ht="15.75">
      <c r="A12" s="334">
        <v>3</v>
      </c>
      <c r="B12" s="335"/>
      <c r="C12" s="335"/>
      <c r="D12" s="280">
        <v>1</v>
      </c>
      <c r="E12" s="227"/>
      <c r="F12" s="227"/>
      <c r="G12" s="227"/>
    </row>
    <row r="13" spans="1:7" ht="15.75">
      <c r="A13" s="334"/>
      <c r="B13" s="335"/>
      <c r="C13" s="335"/>
      <c r="D13" s="280">
        <v>2</v>
      </c>
      <c r="E13" s="227"/>
      <c r="F13" s="227"/>
      <c r="G13" s="227"/>
    </row>
    <row r="14" spans="1:7" ht="16.5" customHeight="1">
      <c r="A14" s="334"/>
      <c r="B14" s="335"/>
      <c r="C14" s="335"/>
      <c r="D14" s="280" t="s">
        <v>632</v>
      </c>
      <c r="E14" s="227"/>
      <c r="F14" s="227"/>
      <c r="G14" s="227"/>
    </row>
    <row r="15" spans="1:7" ht="15.75">
      <c r="A15" s="334">
        <v>4</v>
      </c>
      <c r="B15" s="335"/>
      <c r="C15" s="335"/>
      <c r="D15" s="280">
        <v>1</v>
      </c>
      <c r="E15" s="227"/>
      <c r="F15" s="227"/>
      <c r="G15" s="227"/>
    </row>
    <row r="16" spans="1:7" ht="14.25" customHeight="1">
      <c r="A16" s="334"/>
      <c r="B16" s="335"/>
      <c r="C16" s="335"/>
      <c r="D16" s="280">
        <v>2</v>
      </c>
      <c r="E16" s="227"/>
      <c r="F16" s="227"/>
      <c r="G16" s="227"/>
    </row>
    <row r="17" spans="1:7" ht="15.75" customHeight="1" hidden="1">
      <c r="A17" s="334"/>
      <c r="B17" s="335"/>
      <c r="C17" s="335"/>
      <c r="D17" s="280" t="s">
        <v>632</v>
      </c>
      <c r="E17" s="227"/>
      <c r="F17" s="227"/>
      <c r="G17" s="227"/>
    </row>
    <row r="18" spans="1:7" ht="15.75">
      <c r="A18" s="334">
        <v>5</v>
      </c>
      <c r="B18" s="335"/>
      <c r="C18" s="335"/>
      <c r="D18" s="280">
        <v>1</v>
      </c>
      <c r="E18" s="227"/>
      <c r="F18" s="227"/>
      <c r="G18" s="227"/>
    </row>
    <row r="19" spans="1:7" ht="15.75">
      <c r="A19" s="334"/>
      <c r="B19" s="335"/>
      <c r="C19" s="335"/>
      <c r="D19" s="280">
        <v>2</v>
      </c>
      <c r="E19" s="227"/>
      <c r="F19" s="227"/>
      <c r="G19" s="227"/>
    </row>
    <row r="20" spans="1:7" ht="15.75">
      <c r="A20" s="334"/>
      <c r="B20" s="335"/>
      <c r="C20" s="335"/>
      <c r="D20" s="280" t="s">
        <v>632</v>
      </c>
      <c r="E20" s="227"/>
      <c r="F20" s="227"/>
      <c r="G20" s="227"/>
    </row>
    <row r="21" spans="1:7" ht="15.75">
      <c r="A21" s="334">
        <v>6</v>
      </c>
      <c r="B21" s="335"/>
      <c r="C21" s="335"/>
      <c r="D21" s="280">
        <v>1</v>
      </c>
      <c r="E21" s="281"/>
      <c r="F21" s="282"/>
      <c r="G21" s="281"/>
    </row>
    <row r="22" spans="1:7" ht="15.75">
      <c r="A22" s="334"/>
      <c r="B22" s="335"/>
      <c r="C22" s="335"/>
      <c r="D22" s="280">
        <v>2</v>
      </c>
      <c r="E22" s="281"/>
      <c r="F22" s="282"/>
      <c r="G22" s="281"/>
    </row>
    <row r="23" spans="1:7" ht="15.75">
      <c r="A23" s="334"/>
      <c r="B23" s="335"/>
      <c r="C23" s="335"/>
      <c r="D23" s="280" t="s">
        <v>632</v>
      </c>
      <c r="E23" s="281"/>
      <c r="F23" s="282"/>
      <c r="G23" s="281"/>
    </row>
    <row r="24" spans="1:7" ht="15.75" customHeight="1" thickBot="1">
      <c r="A24" s="336" t="s">
        <v>633</v>
      </c>
      <c r="B24" s="337"/>
      <c r="C24" s="337"/>
      <c r="D24" s="337"/>
      <c r="E24" s="338"/>
      <c r="F24" s="262">
        <f>SUM(F6:F23)</f>
        <v>0</v>
      </c>
      <c r="G24" s="263">
        <f>SUM(G6:G23)</f>
        <v>0</v>
      </c>
    </row>
    <row r="25" spans="1:7" ht="73.5" customHeight="1">
      <c r="A25" s="339" t="s">
        <v>688</v>
      </c>
      <c r="B25" s="339"/>
      <c r="C25" s="339"/>
      <c r="D25" s="339"/>
      <c r="E25" s="339"/>
      <c r="F25" s="339"/>
      <c r="G25" s="339"/>
    </row>
    <row r="26" spans="1:7" ht="15">
      <c r="A26" s="329"/>
      <c r="B26" s="329"/>
      <c r="C26" s="329"/>
      <c r="D26" s="329"/>
      <c r="E26" s="329"/>
      <c r="F26" s="329"/>
      <c r="G26" s="329"/>
    </row>
    <row r="27" spans="1:7" ht="15.75" thickBot="1">
      <c r="A27" s="330" t="s">
        <v>667</v>
      </c>
      <c r="B27" s="330"/>
      <c r="C27" s="330"/>
      <c r="D27" s="330"/>
      <c r="E27" s="330"/>
      <c r="F27" s="330"/>
      <c r="G27" s="330"/>
    </row>
    <row r="28" spans="1:7" s="230" customFormat="1" ht="66" customHeight="1">
      <c r="A28" s="250" t="s">
        <v>0</v>
      </c>
      <c r="B28" s="331" t="s">
        <v>634</v>
      </c>
      <c r="C28" s="331"/>
      <c r="D28" s="331"/>
      <c r="E28" s="251" t="s">
        <v>630</v>
      </c>
      <c r="F28" s="252" t="s">
        <v>687</v>
      </c>
      <c r="G28" s="253" t="s">
        <v>635</v>
      </c>
    </row>
    <row r="29" spans="1:7" s="230" customFormat="1" ht="15.75">
      <c r="A29" s="254">
        <v>1</v>
      </c>
      <c r="B29" s="320">
        <v>2</v>
      </c>
      <c r="C29" s="328"/>
      <c r="D29" s="321"/>
      <c r="E29" s="224">
        <v>3</v>
      </c>
      <c r="F29" s="229">
        <v>4</v>
      </c>
      <c r="G29" s="255">
        <v>5</v>
      </c>
    </row>
    <row r="30" spans="1:7" s="230" customFormat="1" ht="28.5" customHeight="1">
      <c r="A30" s="332" t="s">
        <v>631</v>
      </c>
      <c r="B30" s="328"/>
      <c r="C30" s="328"/>
      <c r="D30" s="328"/>
      <c r="E30" s="328"/>
      <c r="F30" s="328"/>
      <c r="G30" s="333"/>
    </row>
    <row r="31" spans="1:7" ht="15.75">
      <c r="A31" s="249"/>
      <c r="B31" s="322"/>
      <c r="C31" s="322"/>
      <c r="D31" s="322"/>
      <c r="E31" s="232"/>
      <c r="F31" s="233"/>
      <c r="G31" s="256">
        <f>E31*F31</f>
        <v>0</v>
      </c>
    </row>
    <row r="32" spans="1:7" ht="15.75">
      <c r="A32" s="249"/>
      <c r="B32" s="322"/>
      <c r="C32" s="322"/>
      <c r="D32" s="322"/>
      <c r="E32" s="232"/>
      <c r="F32" s="233"/>
      <c r="G32" s="256">
        <f aca="true" t="shared" si="0" ref="G32:G40">E32*F32</f>
        <v>0</v>
      </c>
    </row>
    <row r="33" spans="1:7" ht="15.75">
      <c r="A33" s="249"/>
      <c r="B33" s="322"/>
      <c r="C33" s="322"/>
      <c r="D33" s="322"/>
      <c r="E33" s="232"/>
      <c r="F33" s="233"/>
      <c r="G33" s="256">
        <f t="shared" si="0"/>
        <v>0</v>
      </c>
    </row>
    <row r="34" spans="1:7" ht="15.75">
      <c r="A34" s="249"/>
      <c r="B34" s="322"/>
      <c r="C34" s="322"/>
      <c r="D34" s="322"/>
      <c r="E34" s="232"/>
      <c r="F34" s="233"/>
      <c r="G34" s="256">
        <f t="shared" si="0"/>
        <v>0</v>
      </c>
    </row>
    <row r="35" spans="1:7" ht="15.75">
      <c r="A35" s="249"/>
      <c r="B35" s="322"/>
      <c r="C35" s="322"/>
      <c r="D35" s="322"/>
      <c r="E35" s="232"/>
      <c r="F35" s="233"/>
      <c r="G35" s="256">
        <f t="shared" si="0"/>
        <v>0</v>
      </c>
    </row>
    <row r="36" spans="1:7" ht="15.75">
      <c r="A36" s="249"/>
      <c r="B36" s="322"/>
      <c r="C36" s="322"/>
      <c r="D36" s="322"/>
      <c r="E36" s="232"/>
      <c r="F36" s="233"/>
      <c r="G36" s="256">
        <f t="shared" si="0"/>
        <v>0</v>
      </c>
    </row>
    <row r="37" spans="1:7" ht="15.75">
      <c r="A37" s="249"/>
      <c r="B37" s="322"/>
      <c r="C37" s="322"/>
      <c r="D37" s="322"/>
      <c r="E37" s="232"/>
      <c r="F37" s="233"/>
      <c r="G37" s="256">
        <f t="shared" si="0"/>
        <v>0</v>
      </c>
    </row>
    <row r="38" spans="1:7" ht="15.75">
      <c r="A38" s="249"/>
      <c r="B38" s="322"/>
      <c r="C38" s="322"/>
      <c r="D38" s="322"/>
      <c r="E38" s="232"/>
      <c r="F38" s="233"/>
      <c r="G38" s="256">
        <f t="shared" si="0"/>
        <v>0</v>
      </c>
    </row>
    <row r="39" spans="1:7" ht="15.75">
      <c r="A39" s="249"/>
      <c r="B39" s="322"/>
      <c r="C39" s="322"/>
      <c r="D39" s="322"/>
      <c r="E39" s="232"/>
      <c r="F39" s="233"/>
      <c r="G39" s="256">
        <f t="shared" si="0"/>
        <v>0</v>
      </c>
    </row>
    <row r="40" spans="1:7" ht="16.5" thickBot="1">
      <c r="A40" s="257"/>
      <c r="B40" s="323"/>
      <c r="C40" s="323"/>
      <c r="D40" s="323"/>
      <c r="E40" s="258"/>
      <c r="F40" s="259"/>
      <c r="G40" s="260">
        <f t="shared" si="0"/>
        <v>0</v>
      </c>
    </row>
    <row r="41" spans="1:7" ht="15.75" customHeight="1" thickBot="1">
      <c r="A41" s="324" t="s">
        <v>633</v>
      </c>
      <c r="B41" s="325"/>
      <c r="C41" s="325"/>
      <c r="D41" s="325"/>
      <c r="E41" s="261">
        <f>SUM(E31:E40)</f>
        <v>0</v>
      </c>
      <c r="F41" s="326"/>
      <c r="G41" s="326"/>
    </row>
    <row r="42" spans="1:7" ht="54.75" customHeight="1">
      <c r="A42" s="327" t="s">
        <v>673</v>
      </c>
      <c r="B42" s="327"/>
      <c r="C42" s="327"/>
      <c r="D42" s="327"/>
      <c r="E42" s="327"/>
      <c r="F42" s="327"/>
      <c r="G42" s="327"/>
    </row>
  </sheetData>
  <sheetProtection/>
  <mergeCells count="37">
    <mergeCell ref="A1:G1"/>
    <mergeCell ref="A2:G2"/>
    <mergeCell ref="B3:C3"/>
    <mergeCell ref="A6:A8"/>
    <mergeCell ref="B6:C8"/>
    <mergeCell ref="B4:C4"/>
    <mergeCell ref="A5:G5"/>
    <mergeCell ref="A9:A11"/>
    <mergeCell ref="B9:C11"/>
    <mergeCell ref="A12:A14"/>
    <mergeCell ref="B12:C14"/>
    <mergeCell ref="A15:A17"/>
    <mergeCell ref="B15:C17"/>
    <mergeCell ref="A18:A20"/>
    <mergeCell ref="B18:C20"/>
    <mergeCell ref="A21:A23"/>
    <mergeCell ref="B21:C23"/>
    <mergeCell ref="A24:E24"/>
    <mergeCell ref="A25:G25"/>
    <mergeCell ref="B37:D37"/>
    <mergeCell ref="B38:D38"/>
    <mergeCell ref="A26:G26"/>
    <mergeCell ref="A27:G27"/>
    <mergeCell ref="B28:D28"/>
    <mergeCell ref="A30:G30"/>
    <mergeCell ref="B31:D31"/>
    <mergeCell ref="B32:D32"/>
    <mergeCell ref="B39:D39"/>
    <mergeCell ref="B40:D40"/>
    <mergeCell ref="A41:D41"/>
    <mergeCell ref="F41:G41"/>
    <mergeCell ref="A42:G42"/>
    <mergeCell ref="B29:D29"/>
    <mergeCell ref="B33:D33"/>
    <mergeCell ref="B34:D34"/>
    <mergeCell ref="B35:D35"/>
    <mergeCell ref="B36:D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J25"/>
  <sheetViews>
    <sheetView zoomScalePageLayoutView="0" workbookViewId="0" topLeftCell="A1">
      <selection activeCell="A3" sqref="A3:F3"/>
    </sheetView>
  </sheetViews>
  <sheetFormatPr defaultColWidth="9.140625" defaultRowHeight="15"/>
  <cols>
    <col min="1" max="1" width="6.28125" style="0" customWidth="1"/>
    <col min="2" max="2" width="24.57421875" style="0" customWidth="1"/>
    <col min="3" max="3" width="18.28125" style="0" customWidth="1"/>
    <col min="4" max="4" width="18.00390625" style="0" customWidth="1"/>
    <col min="5" max="5" width="14.140625" style="0" customWidth="1"/>
    <col min="6" max="6" width="17.8515625" style="0" customWidth="1"/>
    <col min="7" max="7" width="11.57421875" style="0" customWidth="1"/>
    <col min="8" max="8" width="24.8515625" style="0" customWidth="1"/>
  </cols>
  <sheetData>
    <row r="1" spans="1:8" ht="15">
      <c r="A1" s="234" t="s">
        <v>636</v>
      </c>
      <c r="B1" s="235"/>
      <c r="C1" s="235"/>
      <c r="D1" s="235"/>
      <c r="E1" s="235"/>
      <c r="F1" s="235"/>
      <c r="G1" s="235"/>
      <c r="H1" s="235"/>
    </row>
    <row r="2" spans="1:8" ht="9" customHeight="1">
      <c r="A2" s="235"/>
      <c r="B2" s="235"/>
      <c r="C2" s="235"/>
      <c r="D2" s="235"/>
      <c r="E2" s="235"/>
      <c r="F2" s="235"/>
      <c r="G2" s="235"/>
      <c r="H2" s="235"/>
    </row>
    <row r="3" spans="1:8" ht="15">
      <c r="A3" s="358" t="s">
        <v>668</v>
      </c>
      <c r="B3" s="358"/>
      <c r="C3" s="358"/>
      <c r="D3" s="358"/>
      <c r="E3" s="358"/>
      <c r="F3" s="358"/>
      <c r="G3" s="235"/>
      <c r="H3" s="235"/>
    </row>
    <row r="4" spans="1:10" s="230" customFormat="1" ht="140.25" customHeight="1">
      <c r="A4" s="224" t="s">
        <v>0</v>
      </c>
      <c r="B4" s="224" t="s">
        <v>725</v>
      </c>
      <c r="C4" s="224" t="s">
        <v>637</v>
      </c>
      <c r="D4" s="224" t="s">
        <v>733</v>
      </c>
      <c r="E4" s="320" t="s">
        <v>638</v>
      </c>
      <c r="F4" s="321"/>
      <c r="G4" s="320" t="s">
        <v>639</v>
      </c>
      <c r="H4" s="321"/>
      <c r="I4" s="236"/>
      <c r="J4" s="236"/>
    </row>
    <row r="5" spans="1:8" ht="15.75">
      <c r="A5" s="231"/>
      <c r="B5" s="228"/>
      <c r="C5" s="228"/>
      <c r="D5" s="228"/>
      <c r="E5" s="366"/>
      <c r="F5" s="367"/>
      <c r="G5" s="364"/>
      <c r="H5" s="365"/>
    </row>
    <row r="6" spans="1:8" ht="15.75">
      <c r="A6" s="231"/>
      <c r="B6" s="228"/>
      <c r="C6" s="228"/>
      <c r="D6" s="228"/>
      <c r="E6" s="366"/>
      <c r="F6" s="367"/>
      <c r="G6" s="364"/>
      <c r="H6" s="365"/>
    </row>
    <row r="7" spans="1:8" ht="15.75">
      <c r="A7" s="237"/>
      <c r="B7" s="238"/>
      <c r="C7" s="238"/>
      <c r="D7" s="238"/>
      <c r="E7" s="362"/>
      <c r="F7" s="363"/>
      <c r="G7" s="364"/>
      <c r="H7" s="365"/>
    </row>
    <row r="8" spans="1:8" ht="15.75">
      <c r="A8" s="231"/>
      <c r="B8" s="228"/>
      <c r="C8" s="228"/>
      <c r="D8" s="228"/>
      <c r="E8" s="366"/>
      <c r="F8" s="367"/>
      <c r="G8" s="364"/>
      <c r="H8" s="365"/>
    </row>
    <row r="9" spans="1:8" ht="15.75">
      <c r="A9" s="231"/>
      <c r="B9" s="228"/>
      <c r="C9" s="228"/>
      <c r="D9" s="228"/>
      <c r="E9" s="366"/>
      <c r="F9" s="367"/>
      <c r="G9" s="364"/>
      <c r="H9" s="365"/>
    </row>
    <row r="10" spans="1:8" ht="32.25" customHeight="1">
      <c r="A10" s="356" t="s">
        <v>640</v>
      </c>
      <c r="B10" s="356"/>
      <c r="C10" s="356"/>
      <c r="D10" s="356"/>
      <c r="E10" s="356"/>
      <c r="F10" s="356"/>
      <c r="G10" s="235"/>
      <c r="H10" s="235"/>
    </row>
    <row r="11" spans="1:8" ht="15">
      <c r="A11" s="357"/>
      <c r="B11" s="357"/>
      <c r="C11" s="357"/>
      <c r="D11" s="357"/>
      <c r="E11" s="357"/>
      <c r="F11" s="357"/>
      <c r="G11" s="235"/>
      <c r="H11" s="235"/>
    </row>
    <row r="12" spans="1:8" ht="21" customHeight="1">
      <c r="A12" s="358" t="s">
        <v>669</v>
      </c>
      <c r="B12" s="358"/>
      <c r="C12" s="358"/>
      <c r="D12" s="358"/>
      <c r="E12" s="358"/>
      <c r="F12" s="358"/>
      <c r="G12" s="235"/>
      <c r="H12" s="235"/>
    </row>
    <row r="13" spans="1:8" ht="31.5" customHeight="1">
      <c r="A13" s="359" t="s">
        <v>0</v>
      </c>
      <c r="B13" s="360" t="s">
        <v>641</v>
      </c>
      <c r="C13" s="359" t="s">
        <v>642</v>
      </c>
      <c r="D13" s="360" t="s">
        <v>643</v>
      </c>
      <c r="E13" s="360" t="s">
        <v>644</v>
      </c>
      <c r="F13" s="360" t="s">
        <v>645</v>
      </c>
      <c r="G13" s="350" t="s">
        <v>646</v>
      </c>
      <c r="H13" s="350"/>
    </row>
    <row r="14" spans="1:8" ht="24.75" customHeight="1">
      <c r="A14" s="359"/>
      <c r="B14" s="361"/>
      <c r="C14" s="359"/>
      <c r="D14" s="361"/>
      <c r="E14" s="361"/>
      <c r="F14" s="361"/>
      <c r="G14" s="350"/>
      <c r="H14" s="350"/>
    </row>
    <row r="15" spans="1:8" ht="12" customHeight="1">
      <c r="A15" s="239">
        <v>1</v>
      </c>
      <c r="B15" s="239">
        <v>2</v>
      </c>
      <c r="C15" s="239">
        <v>3</v>
      </c>
      <c r="D15" s="239">
        <v>4</v>
      </c>
      <c r="E15" s="239">
        <v>5</v>
      </c>
      <c r="F15" s="239">
        <v>6</v>
      </c>
      <c r="G15" s="351">
        <v>7</v>
      </c>
      <c r="H15" s="352"/>
    </row>
    <row r="16" spans="1:8" ht="15.75">
      <c r="A16" s="353" t="s">
        <v>647</v>
      </c>
      <c r="B16" s="354"/>
      <c r="C16" s="354"/>
      <c r="D16" s="354"/>
      <c r="E16" s="354"/>
      <c r="F16" s="354"/>
      <c r="G16" s="354"/>
      <c r="H16" s="355"/>
    </row>
    <row r="17" spans="1:8" ht="15.75">
      <c r="A17" s="240"/>
      <c r="B17" s="241"/>
      <c r="C17" s="242"/>
      <c r="D17" s="243"/>
      <c r="E17" s="244"/>
      <c r="F17" s="243"/>
      <c r="G17" s="342">
        <f aca="true" t="shared" si="0" ref="G17:G22">C17*E17</f>
        <v>0</v>
      </c>
      <c r="H17" s="343"/>
    </row>
    <row r="18" spans="1:8" ht="15.75">
      <c r="A18" s="240"/>
      <c r="B18" s="241"/>
      <c r="C18" s="242"/>
      <c r="D18" s="243"/>
      <c r="E18" s="244"/>
      <c r="F18" s="243"/>
      <c r="G18" s="342">
        <f t="shared" si="0"/>
        <v>0</v>
      </c>
      <c r="H18" s="343"/>
    </row>
    <row r="19" spans="1:8" ht="15.75">
      <c r="A19" s="240"/>
      <c r="B19" s="241"/>
      <c r="C19" s="242"/>
      <c r="D19" s="243"/>
      <c r="E19" s="244"/>
      <c r="F19" s="243"/>
      <c r="G19" s="342">
        <f t="shared" si="0"/>
        <v>0</v>
      </c>
      <c r="H19" s="343"/>
    </row>
    <row r="20" spans="1:8" ht="15.75">
      <c r="A20" s="240"/>
      <c r="B20" s="241"/>
      <c r="C20" s="242"/>
      <c r="D20" s="243"/>
      <c r="E20" s="244"/>
      <c r="F20" s="243"/>
      <c r="G20" s="342">
        <f t="shared" si="0"/>
        <v>0</v>
      </c>
      <c r="H20" s="343"/>
    </row>
    <row r="21" spans="1:8" ht="15.75">
      <c r="A21" s="240"/>
      <c r="B21" s="241"/>
      <c r="C21" s="242"/>
      <c r="D21" s="243"/>
      <c r="E21" s="244"/>
      <c r="F21" s="243"/>
      <c r="G21" s="342">
        <f t="shared" si="0"/>
        <v>0</v>
      </c>
      <c r="H21" s="343"/>
    </row>
    <row r="22" spans="1:8" ht="15.75">
      <c r="A22" s="240"/>
      <c r="B22" s="241"/>
      <c r="C22" s="242"/>
      <c r="D22" s="243"/>
      <c r="E22" s="244"/>
      <c r="F22" s="243"/>
      <c r="G22" s="342">
        <f t="shared" si="0"/>
        <v>0</v>
      </c>
      <c r="H22" s="343"/>
    </row>
    <row r="23" spans="1:8" ht="15.75" customHeight="1">
      <c r="A23" s="344" t="s">
        <v>633</v>
      </c>
      <c r="B23" s="345"/>
      <c r="C23" s="345"/>
      <c r="D23" s="345"/>
      <c r="E23" s="345"/>
      <c r="F23" s="346"/>
      <c r="G23" s="347">
        <f>SUM(G17:H22)</f>
        <v>0</v>
      </c>
      <c r="H23" s="347"/>
    </row>
    <row r="24" spans="1:8" ht="34.5" customHeight="1">
      <c r="A24" s="348" t="s">
        <v>648</v>
      </c>
      <c r="B24" s="349"/>
      <c r="C24" s="349"/>
      <c r="D24" s="349"/>
      <c r="E24" s="349"/>
      <c r="F24" s="349"/>
      <c r="G24" s="349"/>
      <c r="H24" s="349"/>
    </row>
    <row r="25" ht="15">
      <c r="A25" s="219"/>
    </row>
  </sheetData>
  <sheetProtection/>
  <mergeCells count="34">
    <mergeCell ref="A3:F3"/>
    <mergeCell ref="E4:F4"/>
    <mergeCell ref="G4:H4"/>
    <mergeCell ref="E5:F5"/>
    <mergeCell ref="G5:H5"/>
    <mergeCell ref="E6:F6"/>
    <mergeCell ref="G6:H6"/>
    <mergeCell ref="E7:F7"/>
    <mergeCell ref="G7:H7"/>
    <mergeCell ref="E8:F8"/>
    <mergeCell ref="G8:H8"/>
    <mergeCell ref="E9:F9"/>
    <mergeCell ref="G9:H9"/>
    <mergeCell ref="A10:F10"/>
    <mergeCell ref="A11:F11"/>
    <mergeCell ref="A12:F12"/>
    <mergeCell ref="A13:A14"/>
    <mergeCell ref="B13:B14"/>
    <mergeCell ref="C13:C14"/>
    <mergeCell ref="D13:D14"/>
    <mergeCell ref="E13:E14"/>
    <mergeCell ref="F13:F14"/>
    <mergeCell ref="G13:H14"/>
    <mergeCell ref="G15:H15"/>
    <mergeCell ref="A16:H16"/>
    <mergeCell ref="G17:H17"/>
    <mergeCell ref="G18:H18"/>
    <mergeCell ref="G19:H19"/>
    <mergeCell ref="G20:H20"/>
    <mergeCell ref="G21:H21"/>
    <mergeCell ref="G22:H22"/>
    <mergeCell ref="A23:F23"/>
    <mergeCell ref="G23:H23"/>
    <mergeCell ref="A24:H2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F35"/>
  <sheetViews>
    <sheetView zoomScalePageLayoutView="0" workbookViewId="0" topLeftCell="A1">
      <selection activeCell="I32" sqref="I32"/>
    </sheetView>
  </sheetViews>
  <sheetFormatPr defaultColWidth="9.140625" defaultRowHeight="15"/>
  <cols>
    <col min="1" max="1" width="5.57421875" style="0" customWidth="1"/>
    <col min="2" max="2" width="24.28125" style="0" customWidth="1"/>
    <col min="3" max="3" width="22.57421875" style="0" customWidth="1"/>
    <col min="4" max="4" width="15.28125" style="0" customWidth="1"/>
    <col min="5" max="5" width="33.8515625" style="0" customWidth="1"/>
    <col min="6" max="6" width="19.421875" style="0" customWidth="1"/>
  </cols>
  <sheetData>
    <row r="1" spans="1:6" ht="15.75">
      <c r="A1" s="374" t="s">
        <v>727</v>
      </c>
      <c r="B1" s="374"/>
      <c r="C1" s="374"/>
      <c r="D1" s="374"/>
      <c r="E1" s="374"/>
      <c r="F1" s="235"/>
    </row>
    <row r="2" spans="1:6" ht="10.5" customHeight="1">
      <c r="A2" s="368"/>
      <c r="B2" s="368"/>
      <c r="C2" s="368"/>
      <c r="D2" s="368"/>
      <c r="E2" s="368"/>
      <c r="F2" s="235"/>
    </row>
    <row r="3" spans="1:6" ht="15">
      <c r="A3" s="358" t="s">
        <v>726</v>
      </c>
      <c r="B3" s="358"/>
      <c r="C3" s="358"/>
      <c r="D3" s="358"/>
      <c r="E3" s="358"/>
      <c r="F3" s="235"/>
    </row>
    <row r="4" spans="1:6" s="230" customFormat="1" ht="63">
      <c r="A4" s="224" t="s">
        <v>0</v>
      </c>
      <c r="B4" s="224" t="s">
        <v>649</v>
      </c>
      <c r="C4" s="224" t="s">
        <v>650</v>
      </c>
      <c r="D4" s="224" t="s">
        <v>642</v>
      </c>
      <c r="E4" s="224" t="s">
        <v>651</v>
      </c>
      <c r="F4" s="224" t="s">
        <v>652</v>
      </c>
    </row>
    <row r="5" spans="1:6" ht="20.25" customHeight="1">
      <c r="A5" s="231"/>
      <c r="B5" s="228"/>
      <c r="C5" s="228"/>
      <c r="D5" s="228"/>
      <c r="E5" s="245"/>
      <c r="F5" s="246"/>
    </row>
    <row r="6" spans="1:6" ht="15.75">
      <c r="A6" s="231"/>
      <c r="B6" s="228"/>
      <c r="C6" s="228"/>
      <c r="D6" s="228"/>
      <c r="E6" s="245"/>
      <c r="F6" s="246"/>
    </row>
    <row r="7" spans="1:6" ht="15.75">
      <c r="A7" s="231"/>
      <c r="B7" s="228"/>
      <c r="C7" s="228"/>
      <c r="D7" s="228"/>
      <c r="E7" s="245"/>
      <c r="F7" s="246"/>
    </row>
    <row r="8" spans="1:6" ht="15.75">
      <c r="A8" s="231"/>
      <c r="B8" s="228"/>
      <c r="C8" s="228"/>
      <c r="D8" s="228"/>
      <c r="E8" s="245"/>
      <c r="F8" s="246"/>
    </row>
    <row r="9" spans="1:6" ht="15.75">
      <c r="A9" s="231"/>
      <c r="B9" s="228"/>
      <c r="C9" s="228"/>
      <c r="D9" s="228"/>
      <c r="E9" s="245"/>
      <c r="F9" s="246"/>
    </row>
    <row r="10" spans="1:6" ht="15.75">
      <c r="A10" s="231"/>
      <c r="B10" s="228"/>
      <c r="C10" s="228"/>
      <c r="D10" s="228"/>
      <c r="E10" s="245"/>
      <c r="F10" s="246"/>
    </row>
    <row r="11" spans="1:6" ht="15">
      <c r="A11" s="235"/>
      <c r="B11" s="235"/>
      <c r="C11" s="235"/>
      <c r="D11" s="235"/>
      <c r="E11" s="235"/>
      <c r="F11" s="235"/>
    </row>
    <row r="12" spans="1:6" ht="20.25" customHeight="1" thickBot="1">
      <c r="A12" s="370" t="s">
        <v>653</v>
      </c>
      <c r="B12" s="370"/>
      <c r="C12" s="370"/>
      <c r="D12" s="370"/>
      <c r="E12" s="370"/>
      <c r="F12" s="235"/>
    </row>
    <row r="13" spans="1:6" ht="96" customHeight="1" thickBot="1">
      <c r="A13" s="371"/>
      <c r="B13" s="372"/>
      <c r="C13" s="372"/>
      <c r="D13" s="372"/>
      <c r="E13" s="372"/>
      <c r="F13" s="373"/>
    </row>
    <row r="14" spans="1:6" ht="15.75">
      <c r="A14" s="374" t="s">
        <v>654</v>
      </c>
      <c r="B14" s="374"/>
      <c r="C14" s="374"/>
      <c r="D14" s="374"/>
      <c r="E14" s="374"/>
      <c r="F14" s="235"/>
    </row>
    <row r="15" spans="1:6" ht="15.75">
      <c r="A15" s="368"/>
      <c r="B15" s="368"/>
      <c r="C15" s="368"/>
      <c r="D15" s="368"/>
      <c r="E15" s="368"/>
      <c r="F15" s="235"/>
    </row>
    <row r="16" spans="1:6" ht="41.25" customHeight="1">
      <c r="A16" s="369" t="s">
        <v>670</v>
      </c>
      <c r="B16" s="369"/>
      <c r="C16" s="369"/>
      <c r="D16" s="369"/>
      <c r="E16" s="369"/>
      <c r="F16" s="369"/>
    </row>
    <row r="17" spans="1:6" s="230" customFormat="1" ht="31.5">
      <c r="A17" s="224" t="s">
        <v>0</v>
      </c>
      <c r="B17" s="224" t="s">
        <v>655</v>
      </c>
      <c r="C17" s="224" t="s">
        <v>656</v>
      </c>
      <c r="D17" s="224" t="s">
        <v>642</v>
      </c>
      <c r="E17" s="224" t="s">
        <v>651</v>
      </c>
      <c r="F17" s="224" t="s">
        <v>657</v>
      </c>
    </row>
    <row r="18" spans="1:6" ht="15.75">
      <c r="A18" s="231"/>
      <c r="B18" s="228"/>
      <c r="C18" s="228"/>
      <c r="D18" s="228"/>
      <c r="E18" s="245"/>
      <c r="F18" s="246"/>
    </row>
    <row r="19" spans="1:6" ht="15.75">
      <c r="A19" s="231"/>
      <c r="B19" s="228"/>
      <c r="C19" s="228"/>
      <c r="D19" s="228"/>
      <c r="E19" s="245"/>
      <c r="F19" s="246"/>
    </row>
    <row r="20" spans="1:6" ht="15.75">
      <c r="A20" s="231"/>
      <c r="B20" s="228"/>
      <c r="C20" s="228"/>
      <c r="D20" s="228"/>
      <c r="E20" s="245"/>
      <c r="F20" s="246"/>
    </row>
    <row r="21" spans="1:6" ht="15.75">
      <c r="A21" s="231"/>
      <c r="B21" s="228"/>
      <c r="C21" s="228"/>
      <c r="D21" s="228"/>
      <c r="E21" s="245"/>
      <c r="F21" s="246"/>
    </row>
    <row r="22" spans="1:6" ht="15.75">
      <c r="A22" s="231"/>
      <c r="B22" s="228"/>
      <c r="C22" s="228"/>
      <c r="D22" s="228"/>
      <c r="E22" s="245"/>
      <c r="F22" s="246"/>
    </row>
    <row r="23" spans="1:6" ht="15">
      <c r="A23" s="235"/>
      <c r="B23" s="235"/>
      <c r="C23" s="235"/>
      <c r="D23" s="235"/>
      <c r="E23" s="235"/>
      <c r="F23" s="235"/>
    </row>
    <row r="24" spans="1:6" ht="29.25" customHeight="1" thickBot="1">
      <c r="A24" s="370" t="s">
        <v>658</v>
      </c>
      <c r="B24" s="370"/>
      <c r="C24" s="370"/>
      <c r="D24" s="370"/>
      <c r="E24" s="370"/>
      <c r="F24" s="235"/>
    </row>
    <row r="25" spans="1:6" ht="113.25" customHeight="1" thickBot="1">
      <c r="A25" s="371"/>
      <c r="B25" s="372"/>
      <c r="C25" s="372"/>
      <c r="D25" s="372"/>
      <c r="E25" s="372"/>
      <c r="F25" s="373"/>
    </row>
    <row r="26" spans="1:6" ht="15.75">
      <c r="A26" s="374" t="s">
        <v>659</v>
      </c>
      <c r="B26" s="374"/>
      <c r="C26" s="374"/>
      <c r="D26" s="374"/>
      <c r="E26" s="374"/>
      <c r="F26" s="235"/>
    </row>
    <row r="27" spans="1:6" ht="23.25" customHeight="1">
      <c r="A27" s="247" t="s">
        <v>671</v>
      </c>
      <c r="B27" s="247"/>
      <c r="C27" s="247"/>
      <c r="D27" s="247"/>
      <c r="E27" s="247"/>
      <c r="F27" s="248"/>
    </row>
    <row r="28" spans="1:6" s="230" customFormat="1" ht="41.25">
      <c r="A28" s="224" t="s">
        <v>0</v>
      </c>
      <c r="B28" s="224" t="s">
        <v>655</v>
      </c>
      <c r="C28" s="224" t="s">
        <v>660</v>
      </c>
      <c r="D28" s="224" t="s">
        <v>642</v>
      </c>
      <c r="E28" s="224" t="s">
        <v>661</v>
      </c>
      <c r="F28" s="224" t="s">
        <v>657</v>
      </c>
    </row>
    <row r="29" spans="1:6" ht="15.75">
      <c r="A29" s="231"/>
      <c r="B29" s="228"/>
      <c r="C29" s="228"/>
      <c r="D29" s="228"/>
      <c r="E29" s="245"/>
      <c r="F29" s="246"/>
    </row>
    <row r="30" spans="1:6" ht="15.75">
      <c r="A30" s="231"/>
      <c r="B30" s="228"/>
      <c r="C30" s="228"/>
      <c r="D30" s="228"/>
      <c r="E30" s="245"/>
      <c r="F30" s="246"/>
    </row>
    <row r="31" spans="1:6" ht="15.75">
      <c r="A31" s="231"/>
      <c r="B31" s="228"/>
      <c r="C31" s="228"/>
      <c r="D31" s="228"/>
      <c r="E31" s="245"/>
      <c r="F31" s="246"/>
    </row>
    <row r="32" spans="1:6" ht="15.75">
      <c r="A32" s="231"/>
      <c r="B32" s="228"/>
      <c r="C32" s="228"/>
      <c r="D32" s="228"/>
      <c r="E32" s="245"/>
      <c r="F32" s="246"/>
    </row>
    <row r="33" spans="1:6" ht="15.75">
      <c r="A33" s="231"/>
      <c r="B33" s="228"/>
      <c r="C33" s="228"/>
      <c r="D33" s="228"/>
      <c r="E33" s="245"/>
      <c r="F33" s="246"/>
    </row>
    <row r="34" spans="1:6" ht="15.75">
      <c r="A34" s="231"/>
      <c r="B34" s="228"/>
      <c r="C34" s="228"/>
      <c r="D34" s="228"/>
      <c r="E34" s="245"/>
      <c r="F34" s="246"/>
    </row>
    <row r="35" spans="1:6" ht="15">
      <c r="A35" s="375"/>
      <c r="B35" s="375"/>
      <c r="C35" s="375"/>
      <c r="D35" s="375"/>
      <c r="E35" s="375"/>
      <c r="F35" s="235"/>
    </row>
  </sheetData>
  <sheetProtection/>
  <mergeCells count="12">
    <mergeCell ref="A1:E1"/>
    <mergeCell ref="A2:E2"/>
    <mergeCell ref="A3:E3"/>
    <mergeCell ref="A12:E12"/>
    <mergeCell ref="A13:F13"/>
    <mergeCell ref="A14:E14"/>
    <mergeCell ref="A15:E15"/>
    <mergeCell ref="A16:F16"/>
    <mergeCell ref="A24:E24"/>
    <mergeCell ref="A25:F25"/>
    <mergeCell ref="A26:E26"/>
    <mergeCell ref="A35:E35"/>
  </mergeCells>
  <dataValidations count="1">
    <dataValidation type="list" allowBlank="1" showInputMessage="1" showErrorMessage="1" sqref="E29:E34 E18:E22 E5:E10">
      <formula1>"добро, средно, лошо,"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F57"/>
  <sheetViews>
    <sheetView zoomScalePageLayoutView="0" workbookViewId="0" topLeftCell="A1">
      <selection activeCell="A56" sqref="A56:F56"/>
    </sheetView>
  </sheetViews>
  <sheetFormatPr defaultColWidth="9.140625" defaultRowHeight="15"/>
  <cols>
    <col min="1" max="1" width="31.421875" style="0" customWidth="1"/>
    <col min="2" max="2" width="9.7109375" style="0" customWidth="1"/>
    <col min="3" max="3" width="8.00390625" style="0" customWidth="1"/>
    <col min="4" max="4" width="14.140625" style="0" customWidth="1"/>
    <col min="5" max="5" width="12.57421875" style="0" customWidth="1"/>
    <col min="6" max="6" width="13.28125" style="0" customWidth="1"/>
  </cols>
  <sheetData>
    <row r="1" spans="1:6" ht="15">
      <c r="A1" s="288"/>
      <c r="B1" s="289"/>
      <c r="C1" s="289"/>
      <c r="D1" s="289"/>
      <c r="E1" s="289"/>
      <c r="F1" s="290"/>
    </row>
    <row r="2" spans="1:6" ht="15.75" thickBot="1">
      <c r="A2" s="389" t="s">
        <v>732</v>
      </c>
      <c r="B2" s="330"/>
      <c r="C2" s="330"/>
      <c r="D2" s="330"/>
      <c r="E2" s="330"/>
      <c r="F2" s="390"/>
    </row>
    <row r="3" spans="1:6" s="230" customFormat="1" ht="30" customHeight="1">
      <c r="A3" s="391" t="s">
        <v>662</v>
      </c>
      <c r="B3" s="394" t="s">
        <v>663</v>
      </c>
      <c r="C3" s="394"/>
      <c r="D3" s="397" t="s">
        <v>664</v>
      </c>
      <c r="E3" s="398"/>
      <c r="F3" s="399"/>
    </row>
    <row r="4" spans="1:6" s="230" customFormat="1" ht="15">
      <c r="A4" s="392"/>
      <c r="B4" s="395"/>
      <c r="C4" s="395"/>
      <c r="D4" s="400"/>
      <c r="E4" s="401"/>
      <c r="F4" s="402"/>
    </row>
    <row r="5" spans="1:6" s="230" customFormat="1" ht="15.75" thickBot="1">
      <c r="A5" s="393"/>
      <c r="B5" s="396"/>
      <c r="C5" s="396"/>
      <c r="D5" s="403"/>
      <c r="E5" s="404"/>
      <c r="F5" s="405"/>
    </row>
    <row r="6" spans="1:6" ht="15.75" customHeight="1">
      <c r="A6" s="379" t="s">
        <v>678</v>
      </c>
      <c r="B6" s="380"/>
      <c r="C6" s="380"/>
      <c r="D6" s="380"/>
      <c r="E6" s="380"/>
      <c r="F6" s="381"/>
    </row>
    <row r="7" spans="1:6" ht="15.75" customHeight="1">
      <c r="A7" s="379" t="s">
        <v>731</v>
      </c>
      <c r="B7" s="380"/>
      <c r="C7" s="380"/>
      <c r="D7" s="380"/>
      <c r="E7" s="380"/>
      <c r="F7" s="381"/>
    </row>
    <row r="8" spans="1:6" ht="15.75" customHeight="1">
      <c r="A8" s="249"/>
      <c r="B8" s="382"/>
      <c r="C8" s="382"/>
      <c r="D8" s="383"/>
      <c r="E8" s="384"/>
      <c r="F8" s="385"/>
    </row>
    <row r="9" spans="1:6" ht="15.75" customHeight="1">
      <c r="A9" s="249"/>
      <c r="B9" s="382"/>
      <c r="C9" s="382"/>
      <c r="D9" s="383"/>
      <c r="E9" s="384"/>
      <c r="F9" s="385"/>
    </row>
    <row r="10" spans="1:6" ht="15.75" customHeight="1">
      <c r="A10" s="249"/>
      <c r="B10" s="382"/>
      <c r="C10" s="382"/>
      <c r="D10" s="383"/>
      <c r="E10" s="384"/>
      <c r="F10" s="385"/>
    </row>
    <row r="11" spans="1:6" ht="15.75" customHeight="1">
      <c r="A11" s="249"/>
      <c r="B11" s="382"/>
      <c r="C11" s="382"/>
      <c r="D11" s="383"/>
      <c r="E11" s="384"/>
      <c r="F11" s="385"/>
    </row>
    <row r="12" spans="1:6" ht="15.75">
      <c r="A12" s="249"/>
      <c r="B12" s="382"/>
      <c r="C12" s="382"/>
      <c r="D12" s="383"/>
      <c r="E12" s="384"/>
      <c r="F12" s="385"/>
    </row>
    <row r="13" spans="1:6" ht="15.75">
      <c r="A13" s="379" t="s">
        <v>677</v>
      </c>
      <c r="B13" s="380"/>
      <c r="C13" s="380"/>
      <c r="D13" s="380"/>
      <c r="E13" s="380"/>
      <c r="F13" s="381"/>
    </row>
    <row r="14" spans="1:6" ht="15.75" customHeight="1">
      <c r="A14" s="379" t="s">
        <v>731</v>
      </c>
      <c r="B14" s="380"/>
      <c r="C14" s="380"/>
      <c r="D14" s="380"/>
      <c r="E14" s="380"/>
      <c r="F14" s="381"/>
    </row>
    <row r="15" spans="1:6" ht="15.75" customHeight="1">
      <c r="A15" s="249"/>
      <c r="B15" s="382"/>
      <c r="C15" s="382"/>
      <c r="D15" s="383"/>
      <c r="E15" s="384"/>
      <c r="F15" s="385"/>
    </row>
    <row r="16" spans="1:6" ht="15.75" customHeight="1">
      <c r="A16" s="249"/>
      <c r="B16" s="382"/>
      <c r="C16" s="382"/>
      <c r="D16" s="383"/>
      <c r="E16" s="384"/>
      <c r="F16" s="385"/>
    </row>
    <row r="17" spans="1:6" ht="15.75" customHeight="1">
      <c r="A17" s="249"/>
      <c r="B17" s="382"/>
      <c r="C17" s="382"/>
      <c r="D17" s="383"/>
      <c r="E17" s="384"/>
      <c r="F17" s="385"/>
    </row>
    <row r="18" spans="1:6" ht="15.75" customHeight="1">
      <c r="A18" s="249"/>
      <c r="B18" s="382"/>
      <c r="C18" s="382"/>
      <c r="D18" s="383"/>
      <c r="E18" s="384"/>
      <c r="F18" s="385"/>
    </row>
    <row r="19" spans="1:6" ht="15.75">
      <c r="A19" s="249"/>
      <c r="B19" s="382"/>
      <c r="C19" s="382"/>
      <c r="D19" s="383"/>
      <c r="E19" s="384"/>
      <c r="F19" s="385"/>
    </row>
    <row r="20" spans="1:6" ht="15.75">
      <c r="A20" s="379" t="s">
        <v>665</v>
      </c>
      <c r="B20" s="380"/>
      <c r="C20" s="380"/>
      <c r="D20" s="380"/>
      <c r="E20" s="380"/>
      <c r="F20" s="381"/>
    </row>
    <row r="21" spans="1:6" ht="15.75" customHeight="1">
      <c r="A21" s="379" t="s">
        <v>731</v>
      </c>
      <c r="B21" s="380"/>
      <c r="C21" s="380"/>
      <c r="D21" s="380"/>
      <c r="E21" s="380"/>
      <c r="F21" s="381"/>
    </row>
    <row r="22" spans="1:6" ht="15.75">
      <c r="A22" s="249"/>
      <c r="B22" s="382"/>
      <c r="C22" s="382"/>
      <c r="D22" s="383"/>
      <c r="E22" s="384"/>
      <c r="F22" s="385"/>
    </row>
    <row r="23" spans="1:6" ht="15.75">
      <c r="A23" s="249"/>
      <c r="B23" s="382"/>
      <c r="C23" s="382"/>
      <c r="D23" s="383"/>
      <c r="E23" s="384"/>
      <c r="F23" s="385"/>
    </row>
    <row r="24" spans="1:6" ht="15.75">
      <c r="A24" s="249"/>
      <c r="B24" s="382"/>
      <c r="C24" s="382"/>
      <c r="D24" s="383"/>
      <c r="E24" s="384"/>
      <c r="F24" s="385"/>
    </row>
    <row r="25" spans="1:6" ht="15.75">
      <c r="A25" s="249"/>
      <c r="B25" s="382"/>
      <c r="C25" s="382"/>
      <c r="D25" s="383"/>
      <c r="E25" s="384"/>
      <c r="F25" s="385"/>
    </row>
    <row r="26" spans="1:6" ht="15.75">
      <c r="A26" s="249"/>
      <c r="B26" s="382"/>
      <c r="C26" s="382"/>
      <c r="D26" s="383"/>
      <c r="E26" s="384"/>
      <c r="F26" s="385"/>
    </row>
    <row r="27" spans="1:6" ht="15.75">
      <c r="A27" s="379" t="s">
        <v>666</v>
      </c>
      <c r="B27" s="380"/>
      <c r="C27" s="380"/>
      <c r="D27" s="380"/>
      <c r="E27" s="380"/>
      <c r="F27" s="381"/>
    </row>
    <row r="28" spans="1:6" ht="15.75" customHeight="1">
      <c r="A28" s="379" t="s">
        <v>731</v>
      </c>
      <c r="B28" s="380"/>
      <c r="C28" s="380"/>
      <c r="D28" s="380"/>
      <c r="E28" s="380"/>
      <c r="F28" s="381"/>
    </row>
    <row r="29" spans="1:6" ht="15.75">
      <c r="A29" s="249"/>
      <c r="B29" s="382"/>
      <c r="C29" s="382"/>
      <c r="D29" s="383"/>
      <c r="E29" s="384"/>
      <c r="F29" s="385"/>
    </row>
    <row r="30" spans="1:6" ht="15.75">
      <c r="A30" s="249"/>
      <c r="B30" s="382"/>
      <c r="C30" s="382"/>
      <c r="D30" s="383"/>
      <c r="E30" s="384"/>
      <c r="F30" s="385"/>
    </row>
    <row r="31" spans="1:6" ht="15.75">
      <c r="A31" s="249"/>
      <c r="B31" s="382"/>
      <c r="C31" s="382"/>
      <c r="D31" s="383"/>
      <c r="E31" s="384"/>
      <c r="F31" s="385"/>
    </row>
    <row r="32" spans="1:6" ht="15.75">
      <c r="A32" s="249"/>
      <c r="B32" s="382"/>
      <c r="C32" s="382"/>
      <c r="D32" s="383"/>
      <c r="E32" s="384"/>
      <c r="F32" s="385"/>
    </row>
    <row r="33" spans="1:6" ht="15.75">
      <c r="A33" s="249"/>
      <c r="B33" s="382"/>
      <c r="C33" s="382"/>
      <c r="D33" s="383"/>
      <c r="E33" s="384"/>
      <c r="F33" s="385"/>
    </row>
    <row r="34" spans="1:6" ht="15.75">
      <c r="A34" s="379" t="s">
        <v>674</v>
      </c>
      <c r="B34" s="380"/>
      <c r="C34" s="380"/>
      <c r="D34" s="380"/>
      <c r="E34" s="380"/>
      <c r="F34" s="381"/>
    </row>
    <row r="35" spans="1:6" ht="15.75" customHeight="1">
      <c r="A35" s="379" t="s">
        <v>731</v>
      </c>
      <c r="B35" s="380"/>
      <c r="C35" s="380"/>
      <c r="D35" s="380"/>
      <c r="E35" s="380"/>
      <c r="F35" s="381"/>
    </row>
    <row r="36" spans="1:6" ht="15.75" customHeight="1">
      <c r="A36" s="249"/>
      <c r="B36" s="382"/>
      <c r="C36" s="382"/>
      <c r="D36" s="383"/>
      <c r="E36" s="384"/>
      <c r="F36" s="385"/>
    </row>
    <row r="37" spans="1:6" ht="15.75" customHeight="1">
      <c r="A37" s="249"/>
      <c r="B37" s="382"/>
      <c r="C37" s="382"/>
      <c r="D37" s="383"/>
      <c r="E37" s="384"/>
      <c r="F37" s="385"/>
    </row>
    <row r="38" spans="1:6" ht="15.75" customHeight="1">
      <c r="A38" s="249"/>
      <c r="B38" s="382"/>
      <c r="C38" s="382"/>
      <c r="D38" s="383"/>
      <c r="E38" s="384"/>
      <c r="F38" s="385"/>
    </row>
    <row r="39" spans="1:6" ht="15.75" customHeight="1">
      <c r="A39" s="249"/>
      <c r="B39" s="382"/>
      <c r="C39" s="382"/>
      <c r="D39" s="383"/>
      <c r="E39" s="384"/>
      <c r="F39" s="385"/>
    </row>
    <row r="40" spans="1:6" ht="15.75">
      <c r="A40" s="249"/>
      <c r="B40" s="382"/>
      <c r="C40" s="382"/>
      <c r="D40" s="383"/>
      <c r="E40" s="384"/>
      <c r="F40" s="385"/>
    </row>
    <row r="41" spans="1:6" ht="15.75">
      <c r="A41" s="379" t="s">
        <v>675</v>
      </c>
      <c r="B41" s="380"/>
      <c r="C41" s="380"/>
      <c r="D41" s="380"/>
      <c r="E41" s="380"/>
      <c r="F41" s="381"/>
    </row>
    <row r="42" spans="1:6" ht="15.75" customHeight="1">
      <c r="A42" s="379" t="s">
        <v>731</v>
      </c>
      <c r="B42" s="380"/>
      <c r="C42" s="380"/>
      <c r="D42" s="380"/>
      <c r="E42" s="380"/>
      <c r="F42" s="381"/>
    </row>
    <row r="43" spans="1:6" ht="15.75">
      <c r="A43" s="249"/>
      <c r="B43" s="382"/>
      <c r="C43" s="382"/>
      <c r="D43" s="383"/>
      <c r="E43" s="384"/>
      <c r="F43" s="385"/>
    </row>
    <row r="44" spans="1:6" ht="15.75">
      <c r="A44" s="249"/>
      <c r="B44" s="382"/>
      <c r="C44" s="382"/>
      <c r="D44" s="383"/>
      <c r="E44" s="384"/>
      <c r="F44" s="385"/>
    </row>
    <row r="45" spans="1:6" ht="15.75">
      <c r="A45" s="249"/>
      <c r="B45" s="382"/>
      <c r="C45" s="382"/>
      <c r="D45" s="383"/>
      <c r="E45" s="384"/>
      <c r="F45" s="385"/>
    </row>
    <row r="46" spans="1:6" ht="15.75">
      <c r="A46" s="249"/>
      <c r="B46" s="382"/>
      <c r="C46" s="382"/>
      <c r="D46" s="383"/>
      <c r="E46" s="384"/>
      <c r="F46" s="385"/>
    </row>
    <row r="47" spans="1:6" ht="15.75">
      <c r="A47" s="249"/>
      <c r="B47" s="382"/>
      <c r="C47" s="382"/>
      <c r="D47" s="383"/>
      <c r="E47" s="384"/>
      <c r="F47" s="385"/>
    </row>
    <row r="48" spans="1:6" ht="15.75">
      <c r="A48" s="379" t="s">
        <v>676</v>
      </c>
      <c r="B48" s="380"/>
      <c r="C48" s="380"/>
      <c r="D48" s="380"/>
      <c r="E48" s="380"/>
      <c r="F48" s="381"/>
    </row>
    <row r="49" spans="1:6" ht="15.75" customHeight="1">
      <c r="A49" s="406" t="s">
        <v>731</v>
      </c>
      <c r="B49" s="407"/>
      <c r="C49" s="407"/>
      <c r="D49" s="407"/>
      <c r="E49" s="407"/>
      <c r="F49" s="408"/>
    </row>
    <row r="50" spans="1:6" ht="15.75">
      <c r="A50" s="249"/>
      <c r="B50" s="382"/>
      <c r="C50" s="382"/>
      <c r="D50" s="383"/>
      <c r="E50" s="384"/>
      <c r="F50" s="385"/>
    </row>
    <row r="51" spans="1:6" ht="15.75">
      <c r="A51" s="249"/>
      <c r="B51" s="382"/>
      <c r="C51" s="382"/>
      <c r="D51" s="383"/>
      <c r="E51" s="384"/>
      <c r="F51" s="385"/>
    </row>
    <row r="52" spans="1:6" ht="15.75">
      <c r="A52" s="249"/>
      <c r="B52" s="382"/>
      <c r="C52" s="382"/>
      <c r="D52" s="383"/>
      <c r="E52" s="384"/>
      <c r="F52" s="385"/>
    </row>
    <row r="53" spans="1:6" ht="15.75">
      <c r="A53" s="249"/>
      <c r="B53" s="382"/>
      <c r="C53" s="382"/>
      <c r="D53" s="383"/>
      <c r="E53" s="384"/>
      <c r="F53" s="385"/>
    </row>
    <row r="54" spans="1:6" ht="16.5" thickBot="1">
      <c r="A54" s="249"/>
      <c r="B54" s="382"/>
      <c r="C54" s="382"/>
      <c r="D54" s="383"/>
      <c r="E54" s="384"/>
      <c r="F54" s="385"/>
    </row>
    <row r="55" spans="1:6" ht="37.5" customHeight="1" thickBot="1">
      <c r="A55" s="386" t="s">
        <v>719</v>
      </c>
      <c r="B55" s="387"/>
      <c r="C55" s="387"/>
      <c r="D55" s="387"/>
      <c r="E55" s="387"/>
      <c r="F55" s="388"/>
    </row>
    <row r="56" spans="1:6" ht="15" customHeight="1" thickBot="1">
      <c r="A56" s="376" t="s">
        <v>720</v>
      </c>
      <c r="B56" s="377"/>
      <c r="C56" s="377"/>
      <c r="D56" s="377"/>
      <c r="E56" s="377"/>
      <c r="F56" s="378"/>
    </row>
    <row r="57" spans="1:6" ht="30.75" customHeight="1" thickBot="1">
      <c r="A57" s="376" t="s">
        <v>721</v>
      </c>
      <c r="B57" s="377"/>
      <c r="C57" s="377"/>
      <c r="D57" s="377"/>
      <c r="E57" s="377"/>
      <c r="F57" s="378"/>
    </row>
  </sheetData>
  <sheetProtection/>
  <mergeCells count="91">
    <mergeCell ref="A56:F56"/>
    <mergeCell ref="B12:C12"/>
    <mergeCell ref="D12:F12"/>
    <mergeCell ref="B9:C9"/>
    <mergeCell ref="D9:F9"/>
    <mergeCell ref="B10:C10"/>
    <mergeCell ref="D10:F10"/>
    <mergeCell ref="B11:C11"/>
    <mergeCell ref="D11:F11"/>
    <mergeCell ref="B52:C52"/>
    <mergeCell ref="D52:F52"/>
    <mergeCell ref="B53:C53"/>
    <mergeCell ref="D53:F53"/>
    <mergeCell ref="B54:C54"/>
    <mergeCell ref="D54:F54"/>
    <mergeCell ref="B50:C50"/>
    <mergeCell ref="D50:F50"/>
    <mergeCell ref="B51:C51"/>
    <mergeCell ref="B44:C44"/>
    <mergeCell ref="D44:F44"/>
    <mergeCell ref="D51:F51"/>
    <mergeCell ref="B45:C45"/>
    <mergeCell ref="D45:F45"/>
    <mergeCell ref="B46:C46"/>
    <mergeCell ref="D46:F46"/>
    <mergeCell ref="B47:C47"/>
    <mergeCell ref="D47:F47"/>
    <mergeCell ref="A49:F49"/>
    <mergeCell ref="D38:F38"/>
    <mergeCell ref="B39:C39"/>
    <mergeCell ref="D39:F39"/>
    <mergeCell ref="B40:C40"/>
    <mergeCell ref="D40:F40"/>
    <mergeCell ref="B43:C43"/>
    <mergeCell ref="D43:F43"/>
    <mergeCell ref="A41:F41"/>
    <mergeCell ref="B38:C38"/>
    <mergeCell ref="A2:F2"/>
    <mergeCell ref="A3:A5"/>
    <mergeCell ref="B3:C5"/>
    <mergeCell ref="D3:F5"/>
    <mergeCell ref="B8:C8"/>
    <mergeCell ref="D8:F8"/>
    <mergeCell ref="B22:C22"/>
    <mergeCell ref="D22:F22"/>
    <mergeCell ref="B15:C15"/>
    <mergeCell ref="D15:F15"/>
    <mergeCell ref="B19:C19"/>
    <mergeCell ref="D19:F19"/>
    <mergeCell ref="D18:F18"/>
    <mergeCell ref="A20:F20"/>
    <mergeCell ref="B16:C16"/>
    <mergeCell ref="D16:F16"/>
    <mergeCell ref="B17:C17"/>
    <mergeCell ref="D17:F17"/>
    <mergeCell ref="B18:C18"/>
    <mergeCell ref="A21:F21"/>
    <mergeCell ref="D29:F29"/>
    <mergeCell ref="B33:C33"/>
    <mergeCell ref="D33:F33"/>
    <mergeCell ref="D26:F26"/>
    <mergeCell ref="D32:F32"/>
    <mergeCell ref="B24:C24"/>
    <mergeCell ref="D24:F24"/>
    <mergeCell ref="B23:C23"/>
    <mergeCell ref="D23:F23"/>
    <mergeCell ref="A55:F55"/>
    <mergeCell ref="B36:C36"/>
    <mergeCell ref="D36:F36"/>
    <mergeCell ref="B37:C37"/>
    <mergeCell ref="D37:F37"/>
    <mergeCell ref="A42:F42"/>
    <mergeCell ref="A48:F48"/>
    <mergeCell ref="B30:C30"/>
    <mergeCell ref="D30:F30"/>
    <mergeCell ref="B31:C31"/>
    <mergeCell ref="A27:F27"/>
    <mergeCell ref="A28:F28"/>
    <mergeCell ref="B26:C26"/>
    <mergeCell ref="D31:F31"/>
    <mergeCell ref="B29:C29"/>
    <mergeCell ref="A57:F57"/>
    <mergeCell ref="A13:F13"/>
    <mergeCell ref="A14:F14"/>
    <mergeCell ref="A6:F6"/>
    <mergeCell ref="A7:F7"/>
    <mergeCell ref="A34:F34"/>
    <mergeCell ref="A35:F35"/>
    <mergeCell ref="B32:C32"/>
    <mergeCell ref="B25:C25"/>
    <mergeCell ref="D25:F25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2:N10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2.00390625" style="0" customWidth="1"/>
    <col min="2" max="2" width="2.28125" style="0" customWidth="1"/>
  </cols>
  <sheetData>
    <row r="1" ht="15.75" thickBot="1"/>
    <row r="2" spans="1:14" ht="22.5" customHeight="1">
      <c r="A2" s="409" t="s">
        <v>615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1"/>
    </row>
    <row r="3" spans="1:14" ht="24.75" customHeight="1">
      <c r="A3" s="412" t="s">
        <v>681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4"/>
    </row>
    <row r="4" spans="1:14" ht="15">
      <c r="A4" s="267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9"/>
    </row>
    <row r="5" spans="1:14" ht="15.75" customHeight="1">
      <c r="A5" s="415" t="s">
        <v>679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7"/>
    </row>
    <row r="6" spans="1:14" ht="15">
      <c r="A6" s="267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9"/>
    </row>
    <row r="7" spans="1:14" ht="15">
      <c r="A7" s="270" t="s">
        <v>680</v>
      </c>
      <c r="B7" s="271"/>
      <c r="C7" s="271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9"/>
    </row>
    <row r="8" spans="1:14" ht="15">
      <c r="A8" s="272"/>
      <c r="B8" s="268"/>
      <c r="C8" s="286" t="s">
        <v>728</v>
      </c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9"/>
    </row>
    <row r="9" spans="1:14" ht="15">
      <c r="A9" s="272"/>
      <c r="B9" s="268"/>
      <c r="C9" s="286" t="s">
        <v>729</v>
      </c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9"/>
    </row>
    <row r="10" spans="1:14" ht="15.75" thickBot="1">
      <c r="A10" s="273"/>
      <c r="B10" s="274"/>
      <c r="C10" s="287" t="s">
        <v>730</v>
      </c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5"/>
    </row>
  </sheetData>
  <sheetProtection/>
  <mergeCells count="3">
    <mergeCell ref="A2:N2"/>
    <mergeCell ref="A3:N3"/>
    <mergeCell ref="A5:N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customOF01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-Test</dc:creator>
  <cp:keywords/>
  <dc:description/>
  <cp:lastModifiedBy>Milen M. Krastev</cp:lastModifiedBy>
  <cp:lastPrinted>2019-01-14T07:42:21Z</cp:lastPrinted>
  <dcterms:created xsi:type="dcterms:W3CDTF">2015-03-07T15:01:05Z</dcterms:created>
  <dcterms:modified xsi:type="dcterms:W3CDTF">2020-12-03T14:50:39Z</dcterms:modified>
  <cp:category/>
  <cp:version/>
  <cp:contentType/>
  <cp:contentStatus/>
</cp:coreProperties>
</file>